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jpnpwc.sharepoint.com/teams/JP-INT-CNST-CAO_Delivery_FY25-2/Shared Documents/3.作業等/01_本事業に関する公募及び説明会の準備/01_公募関連書類/第２次公募/原稿_最終版/"/>
    </mc:Choice>
  </mc:AlternateContent>
  <xr:revisionPtr revIDLastSave="887" documentId="13_ncr:1_{78E3A1A3-99A1-400F-BD46-18EB05F2823D}" xr6:coauthVersionLast="47" xr6:coauthVersionMax="47" xr10:uidLastSave="{F349A2A7-0AAB-43D8-9F82-54459FC2C144}"/>
  <bookViews>
    <workbookView xWindow="-120" yWindow="-120" windowWidth="29040" windowHeight="17520" xr2:uid="{11696CE1-6769-479C-9894-C73B49A8B339}"/>
  </bookViews>
  <sheets>
    <sheet name="収支計画書" sheetId="8" r:id="rId1"/>
    <sheet name="収支計画書_支援計画詳細" sheetId="1" r:id="rId2"/>
    <sheet name="収支計画書_時間単価テーブル" sheetId="7" r:id="rId3"/>
    <sheet name="【令和５年度採択事業者必須】前年度収支計画記載書" sheetId="9" r:id="rId4"/>
    <sheet name="【参考】収支計画に係るグラフ" sheetId="4" r:id="rId5"/>
  </sheets>
  <definedNames>
    <definedName name="_xlnm.Print_Area" localSheetId="4">【参考】収支計画に係るグラフ!$A$1:$AG$53</definedName>
    <definedName name="_xlnm.Print_Area" localSheetId="3">【令和５年度採択事業者必須】前年度収支計画記載書!$A$1:$Q$74</definedName>
    <definedName name="_xlnm.Print_Area" localSheetId="0">収支計画書!$A$1:$AZ$67</definedName>
    <definedName name="_xlnm.Print_Area" localSheetId="1">収支計画書_支援計画詳細!$A$1:$R$41</definedName>
    <definedName name="_xlnm.Print_Area" localSheetId="2">収支計画書_時間単価テーブル!$A$1:$K$50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F29" i="9"/>
  <c r="F22" i="9"/>
  <c r="F15" i="9"/>
  <c r="T26" i="9" l="1"/>
  <c r="V26" i="9" s="1"/>
  <c r="X26" i="9" s="1"/>
  <c r="Z26" i="9" s="1"/>
  <c r="AB26" i="9" s="1"/>
  <c r="AD26" i="9" s="1"/>
  <c r="AF26" i="9" s="1"/>
  <c r="AH26" i="9" s="1"/>
  <c r="AJ26" i="9" s="1"/>
  <c r="AL26" i="9" s="1"/>
  <c r="T13" i="9"/>
  <c r="V13" i="9" s="1"/>
  <c r="X13" i="9" s="1"/>
  <c r="Z13" i="9" s="1"/>
  <c r="AB13" i="9" s="1"/>
  <c r="AD13" i="9" s="1"/>
  <c r="AF13" i="9" s="1"/>
  <c r="AH13" i="9" s="1"/>
  <c r="AJ13" i="9" s="1"/>
  <c r="AL13" i="9" s="1"/>
  <c r="T14" i="9"/>
  <c r="V14" i="9" s="1"/>
  <c r="X14" i="9" s="1"/>
  <c r="Z14" i="9" s="1"/>
  <c r="AB14" i="9" s="1"/>
  <c r="AD14" i="9" s="1"/>
  <c r="AF14" i="9" s="1"/>
  <c r="AH14" i="9" s="1"/>
  <c r="AJ14" i="9" s="1"/>
  <c r="AL14" i="9" s="1"/>
  <c r="S14" i="9"/>
  <c r="T27" i="9"/>
  <c r="V27" i="9" s="1"/>
  <c r="X27" i="9" s="1"/>
  <c r="Z27" i="9" s="1"/>
  <c r="AB27" i="9" s="1"/>
  <c r="AD27" i="9" s="1"/>
  <c r="AF27" i="9" s="1"/>
  <c r="AH27" i="9" s="1"/>
  <c r="AJ27" i="9" s="1"/>
  <c r="AL27" i="9" s="1"/>
  <c r="U14" i="9"/>
  <c r="W14" i="9" s="1"/>
  <c r="Y14" i="9" s="1"/>
  <c r="AA14" i="9" s="1"/>
  <c r="AC14" i="9" s="1"/>
  <c r="AE14" i="9" s="1"/>
  <c r="AG14" i="9" s="1"/>
  <c r="AI14" i="9" s="1"/>
  <c r="AK14" i="9" s="1"/>
  <c r="S13" i="9"/>
  <c r="U13" i="9" s="1"/>
  <c r="W13" i="9" s="1"/>
  <c r="Y13" i="9" s="1"/>
  <c r="AA13" i="9" s="1"/>
  <c r="AC13" i="9" s="1"/>
  <c r="AE13" i="9" s="1"/>
  <c r="AG13" i="9" s="1"/>
  <c r="AI13" i="9" s="1"/>
  <c r="AK13" i="9" s="1"/>
  <c r="S12" i="9"/>
  <c r="U12" i="9" s="1"/>
  <c r="W12" i="9" s="1"/>
  <c r="Y12" i="9" s="1"/>
  <c r="AA12" i="9" s="1"/>
  <c r="AC12" i="9" s="1"/>
  <c r="AE12" i="9" s="1"/>
  <c r="AG12" i="9" s="1"/>
  <c r="AI12" i="9" s="1"/>
  <c r="AK12" i="9" s="1"/>
  <c r="T12" i="9"/>
  <c r="V12" i="9" s="1"/>
  <c r="X12" i="9" s="1"/>
  <c r="Z12" i="9" s="1"/>
  <c r="AB12" i="9" s="1"/>
  <c r="AD12" i="9" s="1"/>
  <c r="AF12" i="9" s="1"/>
  <c r="AH12" i="9" s="1"/>
  <c r="AJ12" i="9" s="1"/>
  <c r="AL12" i="9" s="1"/>
  <c r="T54" i="9"/>
  <c r="T53" i="9"/>
  <c r="T52" i="9"/>
  <c r="T28" i="9"/>
  <c r="V28" i="9" s="1"/>
  <c r="X28" i="9" s="1"/>
  <c r="Z28" i="9" s="1"/>
  <c r="AB28" i="9" s="1"/>
  <c r="AD28" i="9" s="1"/>
  <c r="AF28" i="9" s="1"/>
  <c r="AH28" i="9" s="1"/>
  <c r="AJ28" i="9" s="1"/>
  <c r="AL28" i="9" s="1"/>
  <c r="P25" i="9"/>
  <c r="P24" i="9"/>
  <c r="P23" i="9"/>
  <c r="T21" i="9"/>
  <c r="V21" i="9" s="1"/>
  <c r="X21" i="9" s="1"/>
  <c r="Z21" i="9" s="1"/>
  <c r="AB21" i="9" s="1"/>
  <c r="AD21" i="9" s="1"/>
  <c r="AF21" i="9" s="1"/>
  <c r="AH21" i="9" s="1"/>
  <c r="AJ21" i="9" s="1"/>
  <c r="AL21" i="9" s="1"/>
  <c r="T20" i="9"/>
  <c r="V20" i="9" s="1"/>
  <c r="X20" i="9" s="1"/>
  <c r="Z20" i="9" s="1"/>
  <c r="AB20" i="9" s="1"/>
  <c r="AD20" i="9" s="1"/>
  <c r="AF20" i="9" s="1"/>
  <c r="AH20" i="9" s="1"/>
  <c r="AJ20" i="9" s="1"/>
  <c r="AL20" i="9" s="1"/>
  <c r="T19" i="9"/>
  <c r="V19" i="9" s="1"/>
  <c r="X19" i="9" s="1"/>
  <c r="Z19" i="9" s="1"/>
  <c r="AB19" i="9" s="1"/>
  <c r="AD19" i="9" s="1"/>
  <c r="AF19" i="9" s="1"/>
  <c r="AH19" i="9" s="1"/>
  <c r="AJ19" i="9" s="1"/>
  <c r="AL19" i="9" s="1"/>
  <c r="P18" i="9"/>
  <c r="P17" i="9"/>
  <c r="P16" i="9"/>
  <c r="O15" i="9"/>
  <c r="N15" i="9"/>
  <c r="M15" i="9"/>
  <c r="L15" i="9"/>
  <c r="K15" i="9"/>
  <c r="J15" i="9"/>
  <c r="I15" i="9"/>
  <c r="H15" i="9"/>
  <c r="G15" i="9"/>
  <c r="T15" i="9"/>
  <c r="V15" i="9" s="1"/>
  <c r="X15" i="9" s="1"/>
  <c r="Z15" i="9" s="1"/>
  <c r="P14" i="9"/>
  <c r="P13" i="9"/>
  <c r="P12" i="9"/>
  <c r="P11" i="9"/>
  <c r="AB15" i="9" l="1"/>
  <c r="AD15" i="9" s="1"/>
  <c r="AF15" i="9" s="1"/>
  <c r="AH15" i="9" s="1"/>
  <c r="AJ15" i="9" s="1"/>
  <c r="AL15" i="9" s="1"/>
  <c r="I22" i="9"/>
  <c r="T29" i="9"/>
  <c r="G22" i="9"/>
  <c r="N22" i="9"/>
  <c r="J29" i="9"/>
  <c r="T22" i="9"/>
  <c r="H29" i="9"/>
  <c r="K29" i="9"/>
  <c r="K22" i="9"/>
  <c r="M22" i="9"/>
  <c r="P21" i="9"/>
  <c r="L29" i="9"/>
  <c r="L22" i="9"/>
  <c r="H22" i="9"/>
  <c r="O22" i="9"/>
  <c r="O29" i="9"/>
  <c r="P28" i="9"/>
  <c r="G29" i="9"/>
  <c r="M29" i="9"/>
  <c r="P20" i="9"/>
  <c r="J22" i="9"/>
  <c r="I29" i="9"/>
  <c r="P15" i="9"/>
  <c r="N29" i="9"/>
  <c r="P19" i="9"/>
  <c r="P27" i="9"/>
  <c r="P26" i="9"/>
  <c r="V29" i="9" l="1"/>
  <c r="X29" i="9" s="1"/>
  <c r="Z29" i="9" s="1"/>
  <c r="AB29" i="9" s="1"/>
  <c r="AD29" i="9" s="1"/>
  <c r="AF29" i="9" s="1"/>
  <c r="AH29" i="9" s="1"/>
  <c r="AJ29" i="9" s="1"/>
  <c r="AL29" i="9" s="1"/>
  <c r="V22" i="9"/>
  <c r="X22" i="9" s="1"/>
  <c r="Z22" i="9" s="1"/>
  <c r="AB22" i="9" s="1"/>
  <c r="AD22" i="9" s="1"/>
  <c r="AF22" i="9" s="1"/>
  <c r="AH22" i="9" s="1"/>
  <c r="AJ22" i="9" s="1"/>
  <c r="AL22" i="9" s="1"/>
  <c r="P22" i="9"/>
  <c r="P29" i="9"/>
  <c r="O68" i="9" l="1"/>
  <c r="N68" i="9"/>
  <c r="M68" i="9"/>
  <c r="L68" i="9"/>
  <c r="K68" i="9"/>
  <c r="J68" i="9"/>
  <c r="I68" i="9"/>
  <c r="H68" i="9"/>
  <c r="G68" i="9"/>
  <c r="F68" i="9"/>
  <c r="O67" i="9"/>
  <c r="N67" i="9"/>
  <c r="M67" i="9"/>
  <c r="L67" i="9"/>
  <c r="K67" i="9"/>
  <c r="J67" i="9"/>
  <c r="I67" i="9"/>
  <c r="H67" i="9"/>
  <c r="G67" i="9"/>
  <c r="F67" i="9"/>
  <c r="O66" i="9"/>
  <c r="N66" i="9"/>
  <c r="M66" i="9"/>
  <c r="L66" i="9"/>
  <c r="K66" i="9"/>
  <c r="J66" i="9"/>
  <c r="I66" i="9"/>
  <c r="H66" i="9"/>
  <c r="G66" i="9"/>
  <c r="F66" i="9"/>
  <c r="P65" i="9"/>
  <c r="P64" i="9"/>
  <c r="P63" i="9"/>
  <c r="O61" i="9"/>
  <c r="N61" i="9"/>
  <c r="M61" i="9"/>
  <c r="L61" i="9"/>
  <c r="K61" i="9"/>
  <c r="J61" i="9"/>
  <c r="I61" i="9"/>
  <c r="H61" i="9"/>
  <c r="G61" i="9"/>
  <c r="F61" i="9"/>
  <c r="O60" i="9"/>
  <c r="N60" i="9"/>
  <c r="M60" i="9"/>
  <c r="L60" i="9"/>
  <c r="K60" i="9"/>
  <c r="J60" i="9"/>
  <c r="I60" i="9"/>
  <c r="H60" i="9"/>
  <c r="G60" i="9"/>
  <c r="F60" i="9"/>
  <c r="O59" i="9"/>
  <c r="N59" i="9"/>
  <c r="M59" i="9"/>
  <c r="L59" i="9"/>
  <c r="K59" i="9"/>
  <c r="J59" i="9"/>
  <c r="I59" i="9"/>
  <c r="H59" i="9"/>
  <c r="G59" i="9"/>
  <c r="F59" i="9"/>
  <c r="P58" i="9"/>
  <c r="P57" i="9"/>
  <c r="P56" i="9"/>
  <c r="O55" i="9"/>
  <c r="N55" i="9"/>
  <c r="M55" i="9"/>
  <c r="L55" i="9"/>
  <c r="K55" i="9"/>
  <c r="J55" i="9"/>
  <c r="I55" i="9"/>
  <c r="H55" i="9"/>
  <c r="G55" i="9"/>
  <c r="F55" i="9"/>
  <c r="V54" i="9"/>
  <c r="X54" i="9" s="1"/>
  <c r="Z54" i="9" s="1"/>
  <c r="AB54" i="9" s="1"/>
  <c r="AD54" i="9" s="1"/>
  <c r="AF54" i="9" s="1"/>
  <c r="AH54" i="9" s="1"/>
  <c r="AJ54" i="9" s="1"/>
  <c r="AL54" i="9" s="1"/>
  <c r="P54" i="9"/>
  <c r="V53" i="9"/>
  <c r="X53" i="9" s="1"/>
  <c r="Z53" i="9" s="1"/>
  <c r="AB53" i="9" s="1"/>
  <c r="AD53" i="9" s="1"/>
  <c r="AF53" i="9" s="1"/>
  <c r="AH53" i="9" s="1"/>
  <c r="AJ53" i="9" s="1"/>
  <c r="AL53" i="9" s="1"/>
  <c r="P53" i="9"/>
  <c r="V52" i="9"/>
  <c r="X52" i="9" s="1"/>
  <c r="Z52" i="9" s="1"/>
  <c r="AB52" i="9" s="1"/>
  <c r="AD52" i="9" s="1"/>
  <c r="AF52" i="9" s="1"/>
  <c r="AH52" i="9" s="1"/>
  <c r="AJ52" i="9" s="1"/>
  <c r="AL52" i="9" s="1"/>
  <c r="P52" i="9"/>
  <c r="P51" i="9"/>
  <c r="H46" i="9"/>
  <c r="I13" i="1"/>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I10" i="7"/>
  <c r="F10" i="7"/>
  <c r="C10" i="7"/>
  <c r="AP15" i="8"/>
  <c r="AP14" i="8"/>
  <c r="AR14" i="8" s="1"/>
  <c r="AP13" i="8"/>
  <c r="AR13" i="8" s="1"/>
  <c r="AO15" i="8"/>
  <c r="AO14" i="8"/>
  <c r="AQ14" i="8" s="1"/>
  <c r="AO13" i="8"/>
  <c r="AQ15" i="8"/>
  <c r="Z15" i="8"/>
  <c r="Z14" i="8"/>
  <c r="Z13" i="8"/>
  <c r="AB15" i="8"/>
  <c r="AB14" i="8"/>
  <c r="AB13" i="8"/>
  <c r="Y15" i="8"/>
  <c r="Y14" i="8"/>
  <c r="Y13" i="8"/>
  <c r="AA13" i="8" s="1"/>
  <c r="I13" i="8"/>
  <c r="AA15" i="8"/>
  <c r="AA14" i="8"/>
  <c r="J15" i="8"/>
  <c r="I15" i="8"/>
  <c r="J14" i="8"/>
  <c r="I14" i="8"/>
  <c r="J13" i="8"/>
  <c r="C66" i="8"/>
  <c r="C63" i="8"/>
  <c r="C62" i="8"/>
  <c r="D66" i="8"/>
  <c r="D63" i="8"/>
  <c r="D62" i="8"/>
  <c r="AV60" i="8"/>
  <c r="AY60" i="8" s="1"/>
  <c r="AQ60" i="8"/>
  <c r="AF60" i="8"/>
  <c r="AI60" i="8" s="1"/>
  <c r="AA60" i="8"/>
  <c r="P60" i="8"/>
  <c r="S60" i="8" s="1"/>
  <c r="K60" i="8"/>
  <c r="AV59" i="8"/>
  <c r="AY59" i="8" s="1"/>
  <c r="AQ59" i="8"/>
  <c r="AF59" i="8"/>
  <c r="AI59" i="8" s="1"/>
  <c r="AA59" i="8"/>
  <c r="P59" i="8"/>
  <c r="S59" i="8" s="1"/>
  <c r="K59" i="8"/>
  <c r="AV58" i="8"/>
  <c r="AY58" i="8" s="1"/>
  <c r="AQ58" i="8"/>
  <c r="AF58" i="8"/>
  <c r="AI58" i="8" s="1"/>
  <c r="AA58" i="8"/>
  <c r="P58" i="8"/>
  <c r="S58" i="8" s="1"/>
  <c r="K58" i="8"/>
  <c r="AV57" i="8"/>
  <c r="AY57" i="8" s="1"/>
  <c r="AQ57" i="8"/>
  <c r="AF57" i="8"/>
  <c r="AI57" i="8" s="1"/>
  <c r="AA57" i="8"/>
  <c r="P57" i="8"/>
  <c r="S57" i="8" s="1"/>
  <c r="K57" i="8"/>
  <c r="AV56" i="8"/>
  <c r="AY56" i="8" s="1"/>
  <c r="AQ56" i="8"/>
  <c r="AF56" i="8"/>
  <c r="AI56" i="8" s="1"/>
  <c r="AA56" i="8"/>
  <c r="P56" i="8"/>
  <c r="S56" i="8" s="1"/>
  <c r="K56" i="8"/>
  <c r="AV55" i="8"/>
  <c r="AY55" i="8" s="1"/>
  <c r="AQ55" i="8"/>
  <c r="AF55" i="8"/>
  <c r="AI55" i="8" s="1"/>
  <c r="AA55" i="8"/>
  <c r="P55" i="8"/>
  <c r="S55" i="8" s="1"/>
  <c r="K55" i="8"/>
  <c r="AV54" i="8"/>
  <c r="AY54" i="8" s="1"/>
  <c r="AQ54" i="8"/>
  <c r="AF54" i="8"/>
  <c r="AI54" i="8" s="1"/>
  <c r="AA54" i="8"/>
  <c r="P54" i="8"/>
  <c r="S54" i="8" s="1"/>
  <c r="K54" i="8"/>
  <c r="AV53" i="8"/>
  <c r="AY53" i="8" s="1"/>
  <c r="AQ53" i="8"/>
  <c r="AF53" i="8"/>
  <c r="AI53" i="8" s="1"/>
  <c r="AA53" i="8"/>
  <c r="P53" i="8"/>
  <c r="S53" i="8" s="1"/>
  <c r="K53" i="8"/>
  <c r="AV52" i="8"/>
  <c r="AY52" i="8" s="1"/>
  <c r="AQ52" i="8"/>
  <c r="AF52" i="8"/>
  <c r="AI52" i="8" s="1"/>
  <c r="AA52" i="8"/>
  <c r="P52" i="8"/>
  <c r="S52" i="8" s="1"/>
  <c r="K52" i="8"/>
  <c r="AV51" i="8"/>
  <c r="AY51" i="8" s="1"/>
  <c r="AQ51" i="8"/>
  <c r="AF51" i="8"/>
  <c r="AI51" i="8" s="1"/>
  <c r="AA51" i="8"/>
  <c r="P51" i="8"/>
  <c r="S51" i="8" s="1"/>
  <c r="K51" i="8"/>
  <c r="AV50" i="8"/>
  <c r="AY50" i="8" s="1"/>
  <c r="AQ50" i="8"/>
  <c r="AF50" i="8"/>
  <c r="AI50" i="8" s="1"/>
  <c r="AA50" i="8"/>
  <c r="P50" i="8"/>
  <c r="S50" i="8" s="1"/>
  <c r="K50" i="8"/>
  <c r="AV49" i="8"/>
  <c r="AY49" i="8" s="1"/>
  <c r="AQ49" i="8"/>
  <c r="AF49" i="8"/>
  <c r="AI49" i="8" s="1"/>
  <c r="AA49" i="8"/>
  <c r="P49" i="8"/>
  <c r="S49" i="8" s="1"/>
  <c r="K49" i="8"/>
  <c r="AV48" i="8"/>
  <c r="AY48" i="8" s="1"/>
  <c r="AQ48" i="8"/>
  <c r="AF48" i="8"/>
  <c r="AI48" i="8" s="1"/>
  <c r="AA48" i="8"/>
  <c r="P48" i="8"/>
  <c r="S48" i="8" s="1"/>
  <c r="K48" i="8"/>
  <c r="AV47" i="8"/>
  <c r="AY47" i="8" s="1"/>
  <c r="AQ47" i="8"/>
  <c r="AF47" i="8"/>
  <c r="AI47" i="8" s="1"/>
  <c r="AA47" i="8"/>
  <c r="P47" i="8"/>
  <c r="S47" i="8" s="1"/>
  <c r="K47" i="8"/>
  <c r="AV46" i="8"/>
  <c r="AY46" i="8" s="1"/>
  <c r="AQ46" i="8"/>
  <c r="AF46" i="8"/>
  <c r="AI46" i="8" s="1"/>
  <c r="AA46" i="8"/>
  <c r="P46" i="8"/>
  <c r="S46" i="8" s="1"/>
  <c r="K46" i="8"/>
  <c r="AV45" i="8"/>
  <c r="AY45" i="8" s="1"/>
  <c r="AQ45" i="8"/>
  <c r="AF45" i="8"/>
  <c r="AI45" i="8" s="1"/>
  <c r="AA45" i="8"/>
  <c r="P45" i="8"/>
  <c r="S45" i="8" s="1"/>
  <c r="K45" i="8"/>
  <c r="AV44" i="8"/>
  <c r="AY44" i="8" s="1"/>
  <c r="AQ44" i="8"/>
  <c r="AF44" i="8"/>
  <c r="AI44" i="8" s="1"/>
  <c r="AA44" i="8"/>
  <c r="P44" i="8"/>
  <c r="S44" i="8" s="1"/>
  <c r="K44" i="8"/>
  <c r="AV43" i="8"/>
  <c r="AY43" i="8" s="1"/>
  <c r="AQ43" i="8"/>
  <c r="AF43" i="8"/>
  <c r="AI43" i="8" s="1"/>
  <c r="AA43" i="8"/>
  <c r="P43" i="8"/>
  <c r="S43" i="8" s="1"/>
  <c r="K43" i="8"/>
  <c r="AV42" i="8"/>
  <c r="AY42" i="8" s="1"/>
  <c r="AQ42" i="8"/>
  <c r="AF42" i="8"/>
  <c r="AI42" i="8" s="1"/>
  <c r="AA42" i="8"/>
  <c r="P42" i="8"/>
  <c r="S42" i="8" s="1"/>
  <c r="K42" i="8"/>
  <c r="AV41" i="8"/>
  <c r="AY41" i="8" s="1"/>
  <c r="AQ41" i="8"/>
  <c r="AF41" i="8"/>
  <c r="AI41" i="8" s="1"/>
  <c r="AA41" i="8"/>
  <c r="P41" i="8"/>
  <c r="S41" i="8" s="1"/>
  <c r="K41" i="8"/>
  <c r="AV40" i="8"/>
  <c r="AY40" i="8" s="1"/>
  <c r="AQ40" i="8"/>
  <c r="AF40" i="8"/>
  <c r="AI40" i="8" s="1"/>
  <c r="AA40" i="8"/>
  <c r="P40" i="8"/>
  <c r="S40" i="8" s="1"/>
  <c r="K40" i="8"/>
  <c r="AV39" i="8"/>
  <c r="AY39" i="8" s="1"/>
  <c r="AQ39" i="8"/>
  <c r="AF39" i="8"/>
  <c r="AI39" i="8" s="1"/>
  <c r="AA39" i="8"/>
  <c r="P39" i="8"/>
  <c r="S39" i="8" s="1"/>
  <c r="K39" i="8"/>
  <c r="AV38" i="8"/>
  <c r="AY38" i="8" s="1"/>
  <c r="AQ38" i="8"/>
  <c r="AF38" i="8"/>
  <c r="AI38" i="8" s="1"/>
  <c r="AA38" i="8"/>
  <c r="P38" i="8"/>
  <c r="S38" i="8" s="1"/>
  <c r="K38" i="8"/>
  <c r="AV37" i="8"/>
  <c r="AY37" i="8" s="1"/>
  <c r="AQ37" i="8"/>
  <c r="AF37" i="8"/>
  <c r="AI37" i="8" s="1"/>
  <c r="AA37" i="8"/>
  <c r="P37" i="8"/>
  <c r="S37" i="8" s="1"/>
  <c r="K37" i="8"/>
  <c r="AV36" i="8"/>
  <c r="AY36" i="8" s="1"/>
  <c r="AQ36" i="8"/>
  <c r="AF36" i="8"/>
  <c r="AI36" i="8" s="1"/>
  <c r="AA36" i="8"/>
  <c r="P36" i="8"/>
  <c r="S36" i="8" s="1"/>
  <c r="K36" i="8"/>
  <c r="AV35" i="8"/>
  <c r="AY35" i="8" s="1"/>
  <c r="AQ35" i="8"/>
  <c r="AF35" i="8"/>
  <c r="AI35" i="8" s="1"/>
  <c r="AA35" i="8"/>
  <c r="P35" i="8"/>
  <c r="S35" i="8" s="1"/>
  <c r="K35" i="8"/>
  <c r="AV34" i="8"/>
  <c r="AY34" i="8" s="1"/>
  <c r="AQ34" i="8"/>
  <c r="AF34" i="8"/>
  <c r="AI34" i="8" s="1"/>
  <c r="AA34" i="8"/>
  <c r="P34" i="8"/>
  <c r="S34" i="8" s="1"/>
  <c r="K34" i="8"/>
  <c r="AV33" i="8"/>
  <c r="AY33" i="8" s="1"/>
  <c r="AQ33" i="8"/>
  <c r="AF33" i="8"/>
  <c r="AI33" i="8" s="1"/>
  <c r="AA33" i="8"/>
  <c r="P33" i="8"/>
  <c r="S33" i="8" s="1"/>
  <c r="K33" i="8"/>
  <c r="AV32" i="8"/>
  <c r="AY32" i="8" s="1"/>
  <c r="AQ32" i="8"/>
  <c r="AF32" i="8"/>
  <c r="AI32" i="8" s="1"/>
  <c r="AA32" i="8"/>
  <c r="P32" i="8"/>
  <c r="S32" i="8" s="1"/>
  <c r="K32" i="8"/>
  <c r="AV31" i="8"/>
  <c r="AY31" i="8" s="1"/>
  <c r="AQ31" i="8"/>
  <c r="AF31" i="8"/>
  <c r="AI31" i="8" s="1"/>
  <c r="AA31" i="8"/>
  <c r="P31" i="8"/>
  <c r="S31" i="8" s="1"/>
  <c r="K31" i="8"/>
  <c r="AV30" i="8"/>
  <c r="AY30" i="8" s="1"/>
  <c r="AQ30" i="8"/>
  <c r="AF30" i="8"/>
  <c r="AI30" i="8" s="1"/>
  <c r="AA30" i="8"/>
  <c r="P30" i="8"/>
  <c r="S30" i="8" s="1"/>
  <c r="K30" i="8"/>
  <c r="AV29" i="8"/>
  <c r="AY29" i="8" s="1"/>
  <c r="AQ29" i="8"/>
  <c r="AF29" i="8"/>
  <c r="AI29" i="8" s="1"/>
  <c r="AA29" i="8"/>
  <c r="P29" i="8"/>
  <c r="S29" i="8" s="1"/>
  <c r="K29" i="8"/>
  <c r="AV28" i="8"/>
  <c r="AY28" i="8" s="1"/>
  <c r="AQ28" i="8"/>
  <c r="AF28" i="8"/>
  <c r="AI28" i="8" s="1"/>
  <c r="AA28" i="8"/>
  <c r="P28" i="8"/>
  <c r="S28" i="8" s="1"/>
  <c r="K28" i="8"/>
  <c r="AV27" i="8"/>
  <c r="AY27" i="8" s="1"/>
  <c r="AQ27" i="8"/>
  <c r="AF27" i="8"/>
  <c r="AI27" i="8" s="1"/>
  <c r="AA27" i="8"/>
  <c r="P27" i="8"/>
  <c r="S27" i="8" s="1"/>
  <c r="K27" i="8"/>
  <c r="AV26" i="8"/>
  <c r="AY26" i="8" s="1"/>
  <c r="AQ26" i="8"/>
  <c r="AF26" i="8"/>
  <c r="AI26" i="8" s="1"/>
  <c r="AA26" i="8"/>
  <c r="P26" i="8"/>
  <c r="S26" i="8" s="1"/>
  <c r="K26" i="8"/>
  <c r="AV25" i="8"/>
  <c r="AY25" i="8" s="1"/>
  <c r="AQ25" i="8"/>
  <c r="AF25" i="8"/>
  <c r="AI25" i="8" s="1"/>
  <c r="AA25" i="8"/>
  <c r="P25" i="8"/>
  <c r="S25" i="8" s="1"/>
  <c r="K25" i="8"/>
  <c r="AV24" i="8"/>
  <c r="AY24" i="8" s="1"/>
  <c r="AQ24" i="8"/>
  <c r="AF24" i="8"/>
  <c r="AI24" i="8" s="1"/>
  <c r="AA24" i="8"/>
  <c r="P24" i="8"/>
  <c r="S24" i="8" s="1"/>
  <c r="K24" i="8"/>
  <c r="AV23" i="8"/>
  <c r="AY23" i="8" s="1"/>
  <c r="AQ23" i="8"/>
  <c r="AF23" i="8"/>
  <c r="AI23" i="8" s="1"/>
  <c r="AA23" i="8"/>
  <c r="P23" i="8"/>
  <c r="S23" i="8" s="1"/>
  <c r="K23" i="8"/>
  <c r="AV22" i="8"/>
  <c r="AY22" i="8" s="1"/>
  <c r="AQ22" i="8"/>
  <c r="AF22" i="8"/>
  <c r="AI22" i="8" s="1"/>
  <c r="AA22" i="8"/>
  <c r="P22" i="8"/>
  <c r="S22" i="8" s="1"/>
  <c r="K22" i="8"/>
  <c r="AV21" i="8"/>
  <c r="AY21" i="8" s="1"/>
  <c r="AQ21" i="8"/>
  <c r="AF21" i="8"/>
  <c r="AI21" i="8" s="1"/>
  <c r="AA21" i="8"/>
  <c r="P21" i="8"/>
  <c r="S21" i="8" s="1"/>
  <c r="O61" i="8" s="1"/>
  <c r="M64" i="8" s="1"/>
  <c r="K21" i="8"/>
  <c r="D17" i="8"/>
  <c r="C17" i="8"/>
  <c r="AV16" i="8"/>
  <c r="AU16" i="8"/>
  <c r="AN16" i="8"/>
  <c r="AM16" i="8"/>
  <c r="AF16" i="8"/>
  <c r="AE16" i="8"/>
  <c r="X16" i="8"/>
  <c r="W16" i="8"/>
  <c r="P16" i="8"/>
  <c r="O16" i="8"/>
  <c r="H16" i="8"/>
  <c r="G16" i="8"/>
  <c r="AZ15" i="8"/>
  <c r="AY15" i="8"/>
  <c r="AR15" i="8"/>
  <c r="AJ15" i="8"/>
  <c r="AI15" i="8"/>
  <c r="T15" i="8"/>
  <c r="S15" i="8"/>
  <c r="L15" i="8"/>
  <c r="K15" i="8"/>
  <c r="AZ14" i="8"/>
  <c r="AY14" i="8"/>
  <c r="AJ14" i="8"/>
  <c r="AI14" i="8"/>
  <c r="T14" i="8"/>
  <c r="S14" i="8"/>
  <c r="L14" i="8"/>
  <c r="K14" i="8"/>
  <c r="AZ13" i="8"/>
  <c r="AZ16" i="8" s="1"/>
  <c r="AS18" i="8" s="1"/>
  <c r="AY13" i="8"/>
  <c r="AY16" i="8" s="1"/>
  <c r="AQ13" i="8"/>
  <c r="AJ13" i="8"/>
  <c r="AI13" i="8"/>
  <c r="AI16" i="8" s="1"/>
  <c r="T13" i="8"/>
  <c r="T16" i="8" s="1"/>
  <c r="S13" i="8"/>
  <c r="S16" i="8" s="1"/>
  <c r="L13" i="8"/>
  <c r="L16" i="8" s="1"/>
  <c r="K13" i="8"/>
  <c r="K16" i="8" s="1"/>
  <c r="G61" i="8" l="1"/>
  <c r="T67" i="9"/>
  <c r="S27" i="9"/>
  <c r="T61" i="9"/>
  <c r="S21" i="9"/>
  <c r="U21" i="9" s="1"/>
  <c r="W21" i="9" s="1"/>
  <c r="Y21" i="9" s="1"/>
  <c r="AA21" i="9" s="1"/>
  <c r="AC21" i="9" s="1"/>
  <c r="AE21" i="9" s="1"/>
  <c r="AG21" i="9" s="1"/>
  <c r="AI21" i="9" s="1"/>
  <c r="AK21" i="9" s="1"/>
  <c r="U27" i="9"/>
  <c r="T66" i="9"/>
  <c r="V66" i="9" s="1"/>
  <c r="X66" i="9" s="1"/>
  <c r="Z66" i="9" s="1"/>
  <c r="AB66" i="9" s="1"/>
  <c r="AD66" i="9" s="1"/>
  <c r="AF66" i="9" s="1"/>
  <c r="AH66" i="9" s="1"/>
  <c r="AJ66" i="9" s="1"/>
  <c r="AL66" i="9" s="1"/>
  <c r="S26" i="9"/>
  <c r="U26" i="9" s="1"/>
  <c r="W26" i="9" s="1"/>
  <c r="Y26" i="9" s="1"/>
  <c r="AA26" i="9" s="1"/>
  <c r="AC26" i="9" s="1"/>
  <c r="AE26" i="9" s="1"/>
  <c r="AG26" i="9" s="1"/>
  <c r="AI26" i="9" s="1"/>
  <c r="AK26" i="9" s="1"/>
  <c r="W27" i="9"/>
  <c r="Y27" i="9" s="1"/>
  <c r="AA27" i="9" s="1"/>
  <c r="AC27" i="9" s="1"/>
  <c r="AE27" i="9" s="1"/>
  <c r="AG27" i="9" s="1"/>
  <c r="AI27" i="9" s="1"/>
  <c r="AK27" i="9" s="1"/>
  <c r="T68" i="9"/>
  <c r="V68" i="9" s="1"/>
  <c r="X68" i="9" s="1"/>
  <c r="Z68" i="9" s="1"/>
  <c r="AB68" i="9" s="1"/>
  <c r="AD68" i="9" s="1"/>
  <c r="AF68" i="9" s="1"/>
  <c r="AH68" i="9" s="1"/>
  <c r="AJ68" i="9" s="1"/>
  <c r="AL68" i="9" s="1"/>
  <c r="S28" i="9"/>
  <c r="U28" i="9" s="1"/>
  <c r="W28" i="9" s="1"/>
  <c r="Y28" i="9" s="1"/>
  <c r="AA28" i="9" s="1"/>
  <c r="AC28" i="9" s="1"/>
  <c r="AE28" i="9" s="1"/>
  <c r="AG28" i="9" s="1"/>
  <c r="AI28" i="9" s="1"/>
  <c r="AK28" i="9" s="1"/>
  <c r="T60" i="9"/>
  <c r="V60" i="9" s="1"/>
  <c r="X60" i="9" s="1"/>
  <c r="Z60" i="9" s="1"/>
  <c r="AB60" i="9" s="1"/>
  <c r="AD60" i="9" s="1"/>
  <c r="AF60" i="9" s="1"/>
  <c r="AH60" i="9" s="1"/>
  <c r="AJ60" i="9" s="1"/>
  <c r="AL60" i="9" s="1"/>
  <c r="S20" i="9"/>
  <c r="U20" i="9" s="1"/>
  <c r="W20" i="9" s="1"/>
  <c r="Y20" i="9" s="1"/>
  <c r="AA20" i="9" s="1"/>
  <c r="AC20" i="9" s="1"/>
  <c r="AE20" i="9" s="1"/>
  <c r="AG20" i="9" s="1"/>
  <c r="AI20" i="9" s="1"/>
  <c r="AK20" i="9" s="1"/>
  <c r="T55" i="9"/>
  <c r="S15" i="9"/>
  <c r="U15" i="9" s="1"/>
  <c r="W15" i="9" s="1"/>
  <c r="Y15" i="9" s="1"/>
  <c r="AA15" i="9" s="1"/>
  <c r="AC15" i="9" s="1"/>
  <c r="AE15" i="9" s="1"/>
  <c r="AG15" i="9" s="1"/>
  <c r="AI15" i="9" s="1"/>
  <c r="AK15" i="9" s="1"/>
  <c r="T59" i="9"/>
  <c r="S19" i="9"/>
  <c r="U19" i="9"/>
  <c r="W19" i="9" s="1"/>
  <c r="Y19" i="9" s="1"/>
  <c r="AA19" i="9" s="1"/>
  <c r="AC19" i="9" s="1"/>
  <c r="AE19" i="9" s="1"/>
  <c r="AG19" i="9" s="1"/>
  <c r="AI19" i="9" s="1"/>
  <c r="AK19" i="9" s="1"/>
  <c r="K30" i="9"/>
  <c r="J30" i="9"/>
  <c r="H30" i="9"/>
  <c r="N31" i="9"/>
  <c r="G30" i="9"/>
  <c r="J31" i="9"/>
  <c r="O31" i="9"/>
  <c r="K32" i="9"/>
  <c r="M32" i="9"/>
  <c r="H32" i="9"/>
  <c r="O30" i="9"/>
  <c r="L32" i="9"/>
  <c r="N32" i="9"/>
  <c r="N30" i="9"/>
  <c r="F32" i="9"/>
  <c r="T32" i="9" s="1"/>
  <c r="J32" i="9"/>
  <c r="G32" i="9"/>
  <c r="F31" i="9"/>
  <c r="T31" i="9" s="1"/>
  <c r="I30" i="9"/>
  <c r="M31" i="9"/>
  <c r="K31" i="9"/>
  <c r="O32" i="9"/>
  <c r="G31" i="9"/>
  <c r="I32" i="9"/>
  <c r="L31" i="9"/>
  <c r="F30" i="9"/>
  <c r="T30" i="9" s="1"/>
  <c r="L30" i="9"/>
  <c r="M30" i="9"/>
  <c r="H31" i="9"/>
  <c r="I31" i="9"/>
  <c r="N72" i="9"/>
  <c r="M70" i="9"/>
  <c r="O70" i="9"/>
  <c r="K62" i="9"/>
  <c r="J62" i="9"/>
  <c r="M62" i="9"/>
  <c r="P61" i="9"/>
  <c r="O62" i="9"/>
  <c r="N69" i="9"/>
  <c r="K69" i="9"/>
  <c r="L69" i="9"/>
  <c r="N70" i="9"/>
  <c r="L62" i="9"/>
  <c r="M69" i="9"/>
  <c r="H62" i="9"/>
  <c r="M72" i="9"/>
  <c r="O72" i="9"/>
  <c r="I62" i="9"/>
  <c r="L71" i="9"/>
  <c r="I70" i="9"/>
  <c r="J71" i="9"/>
  <c r="K72" i="9"/>
  <c r="N71" i="9"/>
  <c r="J69" i="9"/>
  <c r="O71" i="9"/>
  <c r="V67" i="9"/>
  <c r="X67" i="9" s="1"/>
  <c r="Z67" i="9" s="1"/>
  <c r="AB67" i="9" s="1"/>
  <c r="AD67" i="9" s="1"/>
  <c r="AF67" i="9" s="1"/>
  <c r="AH67" i="9" s="1"/>
  <c r="AJ67" i="9" s="1"/>
  <c r="AL67" i="9" s="1"/>
  <c r="V55" i="9"/>
  <c r="X55" i="9" s="1"/>
  <c r="Z55" i="9" s="1"/>
  <c r="AB55" i="9" s="1"/>
  <c r="AD55" i="9" s="1"/>
  <c r="AF55" i="9" s="1"/>
  <c r="AH55" i="9" s="1"/>
  <c r="AJ55" i="9" s="1"/>
  <c r="AL55" i="9" s="1"/>
  <c r="V61" i="9"/>
  <c r="X61" i="9" s="1"/>
  <c r="Z61" i="9" s="1"/>
  <c r="AB61" i="9" s="1"/>
  <c r="AD61" i="9" s="1"/>
  <c r="AF61" i="9" s="1"/>
  <c r="AH61" i="9" s="1"/>
  <c r="AJ61" i="9" s="1"/>
  <c r="AL61" i="9" s="1"/>
  <c r="V59" i="9"/>
  <c r="X59" i="9" s="1"/>
  <c r="Z59" i="9" s="1"/>
  <c r="AB59" i="9" s="1"/>
  <c r="AD59" i="9" s="1"/>
  <c r="AF59" i="9" s="1"/>
  <c r="AH59" i="9" s="1"/>
  <c r="AJ59" i="9" s="1"/>
  <c r="AL59" i="9" s="1"/>
  <c r="N62" i="9"/>
  <c r="O69" i="9"/>
  <c r="F72" i="9"/>
  <c r="F71" i="9"/>
  <c r="G72" i="9"/>
  <c r="P68" i="9"/>
  <c r="F70" i="9"/>
  <c r="G71" i="9"/>
  <c r="H72" i="9"/>
  <c r="P67" i="9"/>
  <c r="F69" i="9"/>
  <c r="G70" i="9"/>
  <c r="H71" i="9"/>
  <c r="I72" i="9"/>
  <c r="P60" i="9"/>
  <c r="F62" i="9"/>
  <c r="P66" i="9"/>
  <c r="G69" i="9"/>
  <c r="H70" i="9"/>
  <c r="I71" i="9"/>
  <c r="J72" i="9"/>
  <c r="P55" i="9"/>
  <c r="H69" i="9"/>
  <c r="I69" i="9"/>
  <c r="J70" i="9"/>
  <c r="K71" i="9"/>
  <c r="L72" i="9"/>
  <c r="P59" i="9"/>
  <c r="G62" i="9"/>
  <c r="K70" i="9"/>
  <c r="L70" i="9"/>
  <c r="M71" i="9"/>
  <c r="AR16" i="8"/>
  <c r="AK18" i="8" s="1"/>
  <c r="AQ16" i="8"/>
  <c r="AB16" i="8"/>
  <c r="AA16" i="8"/>
  <c r="AM61" i="8"/>
  <c r="AK64" i="8" s="1"/>
  <c r="E18" i="8"/>
  <c r="AJ16" i="8"/>
  <c r="AC18" i="8" s="1"/>
  <c r="W61" i="8"/>
  <c r="U64" i="8" s="1"/>
  <c r="D11" i="8"/>
  <c r="D18" i="8" s="1"/>
  <c r="M18" i="8"/>
  <c r="AE61" i="8"/>
  <c r="AU61" i="8"/>
  <c r="AS64" i="8" s="1"/>
  <c r="AS65" i="8" s="1"/>
  <c r="AS67" i="8" s="1"/>
  <c r="U18" i="8" l="1"/>
  <c r="U65" i="8" s="1"/>
  <c r="U67" i="8" s="1"/>
  <c r="C11" i="8"/>
  <c r="C18" i="8" s="1"/>
  <c r="T72" i="9"/>
  <c r="S32" i="9"/>
  <c r="T69" i="9"/>
  <c r="S29" i="9"/>
  <c r="U29" i="9" s="1"/>
  <c r="W29" i="9" s="1"/>
  <c r="Y29" i="9" s="1"/>
  <c r="AA29" i="9" s="1"/>
  <c r="AC29" i="9" s="1"/>
  <c r="AE29" i="9" s="1"/>
  <c r="AG29" i="9" s="1"/>
  <c r="AI29" i="9" s="1"/>
  <c r="AK29" i="9" s="1"/>
  <c r="T70" i="9"/>
  <c r="V70" i="9" s="1"/>
  <c r="X70" i="9" s="1"/>
  <c r="Z70" i="9" s="1"/>
  <c r="AB70" i="9" s="1"/>
  <c r="AD70" i="9" s="1"/>
  <c r="AF70" i="9" s="1"/>
  <c r="AH70" i="9" s="1"/>
  <c r="AJ70" i="9" s="1"/>
  <c r="AL70" i="9" s="1"/>
  <c r="S30" i="9"/>
  <c r="U30" i="9" s="1"/>
  <c r="W30" i="9" s="1"/>
  <c r="Y30" i="9" s="1"/>
  <c r="AA30" i="9" s="1"/>
  <c r="AC30" i="9" s="1"/>
  <c r="AE30" i="9" s="1"/>
  <c r="AG30" i="9" s="1"/>
  <c r="AI30" i="9" s="1"/>
  <c r="AK30" i="9" s="1"/>
  <c r="U32" i="9"/>
  <c r="W32" i="9" s="1"/>
  <c r="Y32" i="9" s="1"/>
  <c r="AA32" i="9" s="1"/>
  <c r="AC32" i="9" s="1"/>
  <c r="AE32" i="9" s="1"/>
  <c r="AG32" i="9" s="1"/>
  <c r="AI32" i="9" s="1"/>
  <c r="AK32" i="9" s="1"/>
  <c r="T62" i="9"/>
  <c r="V62" i="9" s="1"/>
  <c r="X62" i="9" s="1"/>
  <c r="Z62" i="9" s="1"/>
  <c r="AB62" i="9" s="1"/>
  <c r="AD62" i="9" s="1"/>
  <c r="AF62" i="9" s="1"/>
  <c r="AH62" i="9" s="1"/>
  <c r="AJ62" i="9" s="1"/>
  <c r="AL62" i="9" s="1"/>
  <c r="S22" i="9"/>
  <c r="U22" i="9" s="1"/>
  <c r="W22" i="9" s="1"/>
  <c r="Y22" i="9" s="1"/>
  <c r="AA22" i="9" s="1"/>
  <c r="AC22" i="9" s="1"/>
  <c r="AE22" i="9" s="1"/>
  <c r="AG22" i="9" s="1"/>
  <c r="AI22" i="9" s="1"/>
  <c r="AK22" i="9" s="1"/>
  <c r="T71" i="9"/>
  <c r="V71" i="9" s="1"/>
  <c r="X71" i="9" s="1"/>
  <c r="Z71" i="9" s="1"/>
  <c r="AB71" i="9" s="1"/>
  <c r="AD71" i="9" s="1"/>
  <c r="AF71" i="9" s="1"/>
  <c r="AH71" i="9" s="1"/>
  <c r="AJ71" i="9" s="1"/>
  <c r="AL71" i="9" s="1"/>
  <c r="S31" i="9"/>
  <c r="U31" i="9" s="1"/>
  <c r="W31" i="9" s="1"/>
  <c r="Y31" i="9" s="1"/>
  <c r="AA31" i="9" s="1"/>
  <c r="AC31" i="9" s="1"/>
  <c r="AE31" i="9" s="1"/>
  <c r="AG31" i="9" s="1"/>
  <c r="AI31" i="9" s="1"/>
  <c r="AK31" i="9" s="1"/>
  <c r="V31" i="9"/>
  <c r="X31" i="9" s="1"/>
  <c r="Z31" i="9" s="1"/>
  <c r="AB31" i="9" s="1"/>
  <c r="AD31" i="9" s="1"/>
  <c r="AF31" i="9" s="1"/>
  <c r="AH31" i="9" s="1"/>
  <c r="AJ31" i="9" s="1"/>
  <c r="AL31" i="9" s="1"/>
  <c r="V30" i="9"/>
  <c r="X30" i="9" s="1"/>
  <c r="Z30" i="9" s="1"/>
  <c r="AB30" i="9" s="1"/>
  <c r="AD30" i="9" s="1"/>
  <c r="AF30" i="9" s="1"/>
  <c r="AH30" i="9" s="1"/>
  <c r="AJ30" i="9" s="1"/>
  <c r="AL30" i="9" s="1"/>
  <c r="V32" i="9"/>
  <c r="X32" i="9" s="1"/>
  <c r="Z32" i="9" s="1"/>
  <c r="AB32" i="9" s="1"/>
  <c r="AD32" i="9" s="1"/>
  <c r="AF32" i="9" s="1"/>
  <c r="AH32" i="9" s="1"/>
  <c r="AJ32" i="9" s="1"/>
  <c r="AL32" i="9" s="1"/>
  <c r="N33" i="9"/>
  <c r="P31" i="9"/>
  <c r="G33" i="9"/>
  <c r="O33" i="9"/>
  <c r="M33" i="9"/>
  <c r="L33" i="9"/>
  <c r="P32" i="9"/>
  <c r="H33" i="9"/>
  <c r="I33" i="9"/>
  <c r="P30" i="9"/>
  <c r="F33" i="9"/>
  <c r="T33" i="9" s="1"/>
  <c r="J33" i="9"/>
  <c r="K33" i="9"/>
  <c r="N73" i="9"/>
  <c r="M73" i="9"/>
  <c r="V69" i="9"/>
  <c r="X69" i="9" s="1"/>
  <c r="Z69" i="9" s="1"/>
  <c r="AB69" i="9" s="1"/>
  <c r="AD69" i="9" s="1"/>
  <c r="AF69" i="9" s="1"/>
  <c r="AH69" i="9" s="1"/>
  <c r="AJ69" i="9" s="1"/>
  <c r="AL69" i="9" s="1"/>
  <c r="O73" i="9"/>
  <c r="I73" i="9"/>
  <c r="H73" i="9"/>
  <c r="K73" i="9"/>
  <c r="J73" i="9"/>
  <c r="P70" i="9"/>
  <c r="G73" i="9"/>
  <c r="P71" i="9"/>
  <c r="F73" i="9"/>
  <c r="P62" i="9"/>
  <c r="L73" i="9"/>
  <c r="P69" i="9"/>
  <c r="J40" i="9" s="1"/>
  <c r="J42" i="9" s="1"/>
  <c r="P72" i="9"/>
  <c r="V72" i="9"/>
  <c r="X72" i="9" s="1"/>
  <c r="Z72" i="9" s="1"/>
  <c r="AB72" i="9" s="1"/>
  <c r="AD72" i="9" s="1"/>
  <c r="AF72" i="9" s="1"/>
  <c r="AH72" i="9" s="1"/>
  <c r="AJ72" i="9" s="1"/>
  <c r="AL72" i="9" s="1"/>
  <c r="AC64" i="8"/>
  <c r="AC65" i="8" s="1"/>
  <c r="AC67" i="8" s="1"/>
  <c r="C19" i="8"/>
  <c r="C64" i="8" s="1"/>
  <c r="E64" i="8"/>
  <c r="E65" i="8" s="1"/>
  <c r="E67" i="8" s="1"/>
  <c r="AK65" i="8"/>
  <c r="AK67" i="8" s="1"/>
  <c r="M65" i="8"/>
  <c r="M67" i="8" s="1"/>
  <c r="D19" i="8"/>
  <c r="D64" i="8" s="1"/>
  <c r="D65" i="8" s="1"/>
  <c r="D67" i="8" s="1"/>
  <c r="T73" i="9" l="1"/>
  <c r="V73" i="9" s="1"/>
  <c r="X73" i="9" s="1"/>
  <c r="Z73" i="9" s="1"/>
  <c r="AB73" i="9" s="1"/>
  <c r="AD73" i="9" s="1"/>
  <c r="AF73" i="9" s="1"/>
  <c r="AH73" i="9" s="1"/>
  <c r="AJ73" i="9" s="1"/>
  <c r="AL73" i="9" s="1"/>
  <c r="S33" i="9"/>
  <c r="U33" i="9" s="1"/>
  <c r="W33" i="9" s="1"/>
  <c r="Y33" i="9" s="1"/>
  <c r="AA33" i="9" s="1"/>
  <c r="AC33" i="9" s="1"/>
  <c r="AE33" i="9" s="1"/>
  <c r="AG33" i="9" s="1"/>
  <c r="AI33" i="9" s="1"/>
  <c r="AK33" i="9" s="1"/>
  <c r="V33" i="9"/>
  <c r="X33" i="9" s="1"/>
  <c r="Z33" i="9" s="1"/>
  <c r="AB33" i="9" s="1"/>
  <c r="AD33" i="9" s="1"/>
  <c r="AF33" i="9" s="1"/>
  <c r="AH33" i="9" s="1"/>
  <c r="AJ33" i="9" s="1"/>
  <c r="AL33" i="9" s="1"/>
  <c r="P33" i="9"/>
  <c r="P73" i="9"/>
  <c r="C65" i="8"/>
  <c r="C67" i="8" s="1"/>
  <c r="Q30" i="1" l="1"/>
  <c r="Q31" i="1"/>
  <c r="Q32" i="1"/>
  <c r="Q25" i="1"/>
  <c r="Q23" i="1"/>
  <c r="Q21" i="1"/>
  <c r="Q20" i="1"/>
  <c r="Q19" i="1"/>
  <c r="Q18" i="1"/>
  <c r="T21" i="1" l="1"/>
  <c r="U21" i="1" s="1"/>
  <c r="V21" i="1" s="1"/>
  <c r="W21" i="1" s="1"/>
  <c r="X21" i="1" s="1"/>
  <c r="Y21" i="1" s="1"/>
  <c r="Z21" i="1" s="1"/>
  <c r="AA21" i="1" s="1"/>
  <c r="AB21" i="1" s="1"/>
  <c r="AC21" i="1" s="1"/>
  <c r="AD21" i="1" s="1"/>
  <c r="T20" i="1"/>
  <c r="U20" i="1" s="1"/>
  <c r="V20" i="1" s="1"/>
  <c r="W20" i="1" s="1"/>
  <c r="X20" i="1" s="1"/>
  <c r="Y20" i="1" s="1"/>
  <c r="Z20" i="1" s="1"/>
  <c r="AA20" i="1" s="1"/>
  <c r="AB20" i="1" s="1"/>
  <c r="AC20" i="1" s="1"/>
  <c r="AD20" i="1" s="1"/>
  <c r="T19" i="1"/>
  <c r="U19" i="1" s="1"/>
  <c r="V19" i="1" s="1"/>
  <c r="W19" i="1" s="1"/>
  <c r="X19" i="1" s="1"/>
  <c r="Y19" i="1" s="1"/>
  <c r="Z19" i="1" s="1"/>
  <c r="AA19" i="1" s="1"/>
  <c r="AB19" i="1" s="1"/>
  <c r="AC19" i="1" s="1"/>
  <c r="AD19" i="1" s="1"/>
  <c r="T26" i="1"/>
  <c r="P35" i="1"/>
  <c r="P34" i="1"/>
  <c r="P33" i="1"/>
  <c r="P28" i="1"/>
  <c r="O28" i="1"/>
  <c r="N28" i="1"/>
  <c r="M28" i="1"/>
  <c r="L28" i="1"/>
  <c r="K28" i="1"/>
  <c r="J28" i="1"/>
  <c r="I28" i="1"/>
  <c r="O35" i="1"/>
  <c r="N35" i="1"/>
  <c r="M35" i="1"/>
  <c r="L35" i="1"/>
  <c r="K35" i="1"/>
  <c r="J35" i="1"/>
  <c r="I35" i="1"/>
  <c r="P22" i="1"/>
  <c r="O22" i="1"/>
  <c r="N22" i="1"/>
  <c r="M22" i="1"/>
  <c r="L22" i="1"/>
  <c r="K22" i="1"/>
  <c r="J22" i="1"/>
  <c r="I22" i="1"/>
  <c r="Q35" i="1" l="1"/>
  <c r="U26" i="1"/>
  <c r="T27" i="1"/>
  <c r="U27" i="1" s="1"/>
  <c r="T28" i="1"/>
  <c r="U28" i="1" s="1"/>
  <c r="Q28" i="1"/>
  <c r="Q22" i="1"/>
  <c r="T33" i="1"/>
  <c r="U33" i="1" s="1"/>
  <c r="T22" i="1"/>
  <c r="U22" i="1" s="1"/>
  <c r="V22" i="1" s="1"/>
  <c r="W22" i="1" s="1"/>
  <c r="X22" i="1" s="1"/>
  <c r="Y22" i="1" s="1"/>
  <c r="Z22" i="1" s="1"/>
  <c r="AA22" i="1" s="1"/>
  <c r="AB22" i="1" s="1"/>
  <c r="AC22" i="1" s="1"/>
  <c r="AD22" i="1" s="1"/>
  <c r="V28" i="1"/>
  <c r="W28" i="1" s="1"/>
  <c r="X28" i="1" s="1"/>
  <c r="Y28" i="1" s="1"/>
  <c r="Z28" i="1" s="1"/>
  <c r="AA28" i="1" s="1"/>
  <c r="AB28" i="1" s="1"/>
  <c r="AC28" i="1" s="1"/>
  <c r="AD28" i="1" s="1"/>
  <c r="T35" i="1"/>
  <c r="U35" i="1" s="1"/>
  <c r="V35" i="1" s="1"/>
  <c r="W35" i="1" s="1"/>
  <c r="X35" i="1" s="1"/>
  <c r="Y35" i="1" s="1"/>
  <c r="Z35" i="1" s="1"/>
  <c r="AA35" i="1" s="1"/>
  <c r="AB35" i="1" s="1"/>
  <c r="AC35" i="1" s="1"/>
  <c r="AD35" i="1" s="1"/>
  <c r="T34" i="1"/>
  <c r="U34" i="1" s="1"/>
  <c r="M39" i="1"/>
  <c r="L39" i="1"/>
  <c r="K39" i="1"/>
  <c r="N39" i="1"/>
  <c r="P39" i="1"/>
  <c r="I39" i="1"/>
  <c r="J39" i="1"/>
  <c r="O39" i="1"/>
  <c r="T29" i="1" l="1"/>
  <c r="U29" i="1" s="1"/>
  <c r="T36" i="1"/>
  <c r="U36" i="1" s="1"/>
  <c r="T38" i="1"/>
  <c r="T39" i="1"/>
  <c r="U39" i="1" s="1"/>
  <c r="V39" i="1" s="1"/>
  <c r="W39" i="1" s="1"/>
  <c r="X39" i="1" s="1"/>
  <c r="Y39" i="1" s="1"/>
  <c r="Z39" i="1" s="1"/>
  <c r="AA39" i="1" s="1"/>
  <c r="AB39" i="1" s="1"/>
  <c r="AC39" i="1" s="1"/>
  <c r="AD39" i="1" s="1"/>
  <c r="Q39" i="1"/>
  <c r="T37" i="1"/>
  <c r="U37" i="1" s="1"/>
  <c r="T40" i="1" l="1"/>
  <c r="O34" i="1"/>
  <c r="N34" i="1"/>
  <c r="M34" i="1"/>
  <c r="L34" i="1"/>
  <c r="K34" i="1"/>
  <c r="J34" i="1"/>
  <c r="I34" i="1"/>
  <c r="O33" i="1"/>
  <c r="N33" i="1"/>
  <c r="M33" i="1"/>
  <c r="L33" i="1"/>
  <c r="K33" i="1"/>
  <c r="J33" i="1"/>
  <c r="I33" i="1"/>
  <c r="V34" i="1" l="1"/>
  <c r="W34" i="1" s="1"/>
  <c r="X34" i="1" s="1"/>
  <c r="Q34" i="1"/>
  <c r="V33" i="1"/>
  <c r="W33" i="1" s="1"/>
  <c r="X33" i="1" s="1"/>
  <c r="Y33" i="1" s="1"/>
  <c r="Z33" i="1" s="1"/>
  <c r="AA33" i="1" s="1"/>
  <c r="AB33" i="1" s="1"/>
  <c r="AC33" i="1" s="1"/>
  <c r="AD33" i="1" s="1"/>
  <c r="Q33" i="1"/>
  <c r="Y34" i="1"/>
  <c r="Z34" i="1" s="1"/>
  <c r="AA34" i="1" s="1"/>
  <c r="AB34" i="1" s="1"/>
  <c r="K36" i="1"/>
  <c r="AC34" i="1"/>
  <c r="AD34" i="1" s="1"/>
  <c r="I36" i="1"/>
  <c r="J36" i="1"/>
  <c r="N36" i="1"/>
  <c r="O36" i="1"/>
  <c r="L36" i="1"/>
  <c r="M36" i="1"/>
  <c r="P36" i="1"/>
  <c r="V36" i="1" l="1"/>
  <c r="W36" i="1" s="1"/>
  <c r="X36" i="1" s="1"/>
  <c r="Y36" i="1" s="1"/>
  <c r="Z36" i="1" s="1"/>
  <c r="AA36" i="1" s="1"/>
  <c r="AB36" i="1" s="1"/>
  <c r="AC36" i="1" s="1"/>
  <c r="AD36" i="1" s="1"/>
  <c r="Q36" i="1"/>
  <c r="K7" i="1" s="1"/>
  <c r="P27" i="1"/>
  <c r="O27" i="1"/>
  <c r="N27" i="1"/>
  <c r="M27" i="1"/>
  <c r="L27" i="1"/>
  <c r="K27" i="1"/>
  <c r="J27" i="1"/>
  <c r="I27" i="1"/>
  <c r="Q27" i="1"/>
  <c r="P26" i="1"/>
  <c r="O26" i="1"/>
  <c r="N26" i="1"/>
  <c r="M26" i="1"/>
  <c r="L26" i="1"/>
  <c r="K26" i="1"/>
  <c r="J26" i="1"/>
  <c r="I26" i="1"/>
  <c r="V26" i="1" l="1"/>
  <c r="Q26" i="1"/>
  <c r="W26" i="1"/>
  <c r="X26" i="1" s="1"/>
  <c r="Y26" i="1" s="1"/>
  <c r="Z26" i="1" s="1"/>
  <c r="AA26" i="1" s="1"/>
  <c r="AB26" i="1" s="1"/>
  <c r="AC26" i="1" s="1"/>
  <c r="AD26" i="1" s="1"/>
  <c r="V27" i="1"/>
  <c r="W27" i="1" s="1"/>
  <c r="X27" i="1" s="1"/>
  <c r="Y27" i="1" s="1"/>
  <c r="Z27" i="1" s="1"/>
  <c r="AA27" i="1" s="1"/>
  <c r="AB27" i="1" s="1"/>
  <c r="AC27" i="1" s="1"/>
  <c r="AD27" i="1" s="1"/>
  <c r="O29" i="1"/>
  <c r="P29" i="1"/>
  <c r="I29" i="1"/>
  <c r="J29" i="1"/>
  <c r="K29" i="1"/>
  <c r="L29" i="1"/>
  <c r="M29" i="1"/>
  <c r="N29" i="1"/>
  <c r="P37" i="1"/>
  <c r="N37" i="1"/>
  <c r="M37" i="1"/>
  <c r="L37" i="1"/>
  <c r="N38" i="1"/>
  <c r="J37" i="1"/>
  <c r="L38" i="1"/>
  <c r="K38" i="1"/>
  <c r="J38" i="1"/>
  <c r="I38" i="1"/>
  <c r="M38" i="1"/>
  <c r="I37" i="1"/>
  <c r="O37" i="1"/>
  <c r="P38" i="1"/>
  <c r="O38" i="1"/>
  <c r="K37" i="1"/>
  <c r="V29" i="1" l="1"/>
  <c r="Q29" i="1"/>
  <c r="Q38" i="1"/>
  <c r="V37" i="1"/>
  <c r="W37" i="1" s="1"/>
  <c r="X37" i="1" s="1"/>
  <c r="Y37" i="1" s="1"/>
  <c r="Z37" i="1" s="1"/>
  <c r="AA37" i="1" s="1"/>
  <c r="AB37" i="1" s="1"/>
  <c r="AC37" i="1" s="1"/>
  <c r="AD37" i="1" s="1"/>
  <c r="Q37" i="1"/>
  <c r="W29" i="1"/>
  <c r="X29" i="1" s="1"/>
  <c r="U38" i="1"/>
  <c r="V38" i="1" s="1"/>
  <c r="W38" i="1" s="1"/>
  <c r="X38" i="1" s="1"/>
  <c r="Y38" i="1" s="1"/>
  <c r="Z38" i="1" s="1"/>
  <c r="AA38" i="1" s="1"/>
  <c r="AB38" i="1" s="1"/>
  <c r="AC38" i="1" s="1"/>
  <c r="AD38" i="1" s="1"/>
  <c r="Y29" i="1"/>
  <c r="Z29" i="1" s="1"/>
  <c r="AA29" i="1" s="1"/>
  <c r="AB29" i="1" s="1"/>
  <c r="AC29" i="1" s="1"/>
  <c r="AD29" i="1" s="1"/>
  <c r="I40" i="1"/>
  <c r="M40" i="1"/>
  <c r="K40" i="1"/>
  <c r="J40" i="1"/>
  <c r="L40" i="1"/>
  <c r="O40" i="1"/>
  <c r="N40" i="1"/>
  <c r="P40" i="1"/>
  <c r="U40" i="1" l="1"/>
  <c r="V40" i="1" s="1"/>
  <c r="W40" i="1" s="1"/>
  <c r="X40" i="1" s="1"/>
  <c r="Y40" i="1" s="1"/>
  <c r="Z40" i="1" s="1"/>
  <c r="AA40" i="1" s="1"/>
  <c r="AB40" i="1" s="1"/>
  <c r="AC40" i="1" s="1"/>
  <c r="AD40" i="1" s="1"/>
  <c r="Q40" i="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tc={32137D24-AAED-470A-B291-884DC8FBB52D}</author>
    <author>tc={DF1B87D8-8495-4281-9F11-23AB7EEF017F}</author>
    <author>tc={9B097D3E-25C9-4916-8CB1-47440490CD54}</author>
  </authors>
  <commentList>
    <comment ref="O19" authorId="0" shapeId="0" xr:uid="{32137D24-AAED-470A-B291-884DC8FBB52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「人件費単価」は請求単価ではなく、年収を年間所定労働時間で割り返した１時間当たりの人件費単価の金額を記入ください </t>
      </text>
    </comment>
    <comment ref="AE19" authorId="1" shapeId="0" xr:uid="{DF1B87D8-8495-4281-9F11-23AB7EEF017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「人件費単価」は請求単価ではなく、年収を年間所定労働時間で割り返した１時間当たりの人件費単価の金額を記入ください </t>
      </text>
    </comment>
    <comment ref="AU19" authorId="2" shapeId="0" xr:uid="{9B097D3E-25C9-4916-8CB1-47440490CD5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「人件費単価」は請求単価ではなく、年収を年間所定労働時間で割り返した１時間当たりの人件費単価の金額を記入ください </t>
      </text>
    </comment>
  </commentList>
</comments>
</file>

<file path=xl/sharedStrings.xml><?xml version="1.0" encoding="utf-8"?>
<sst xmlns="http://schemas.openxmlformats.org/spreadsheetml/2006/main" count="521" uniqueCount="172">
  <si>
    <t>収支計画書</t>
    <rPh sb="0" eb="2">
      <t>シュウシ</t>
    </rPh>
    <rPh sb="2" eb="4">
      <t>ケイカク</t>
    </rPh>
    <rPh sb="4" eb="5">
      <t>ショ</t>
    </rPh>
    <phoneticPr fontId="4"/>
  </si>
  <si>
    <t>＜基礎情報＞地域デジタル化支援促進事業の収支計画に係る基礎情報</t>
    <rPh sb="1" eb="3">
      <t>キソ</t>
    </rPh>
    <rPh sb="3" eb="5">
      <t>ジョウホウ</t>
    </rPh>
    <rPh sb="20" eb="24">
      <t>シュウシケイカク</t>
    </rPh>
    <phoneticPr fontId="5"/>
  </si>
  <si>
    <t>・本事業に則した支援先企業のデジタル化支援コンサルティングに係る基礎情報を入力</t>
    <rPh sb="1" eb="2">
      <t>ジホン</t>
    </rPh>
    <rPh sb="2" eb="4">
      <t>ジギョウ</t>
    </rPh>
    <rPh sb="5" eb="6">
      <t>ソク</t>
    </rPh>
    <rPh sb="8" eb="10">
      <t>シエン</t>
    </rPh>
    <rPh sb="10" eb="11">
      <t>サキ</t>
    </rPh>
    <rPh sb="11" eb="13">
      <t>キギョウ</t>
    </rPh>
    <rPh sb="18" eb="19">
      <t>カ</t>
    </rPh>
    <rPh sb="19" eb="21">
      <t>シエン</t>
    </rPh>
    <rPh sb="29" eb="30">
      <t>カカワ</t>
    </rPh>
    <rPh sb="32" eb="34">
      <t>キソ</t>
    </rPh>
    <rPh sb="33" eb="35">
      <t>ジョウホウ</t>
    </rPh>
    <rPh sb="36" eb="38">
      <t>ニュウリョク</t>
    </rPh>
    <phoneticPr fontId="9"/>
  </si>
  <si>
    <t>※黄色網掛け箇所にのみ記入してください(白色網掛箇所は自動計算、灰色網掛箇所は事業終了後に記入の上、提出いただきます)</t>
  </si>
  <si>
    <t>※１件あたり平均契約金額(万円)、うち１件あたり平均役務金額(万円)は、「収支計画省_支援計画詳細」シートのC4セルからC9セルを参照しています</t>
    <rPh sb="2" eb="3">
      <t>ケン</t>
    </rPh>
    <rPh sb="6" eb="8">
      <t>ヘイキン</t>
    </rPh>
    <rPh sb="8" eb="12">
      <t>ケイヤクキンガク</t>
    </rPh>
    <rPh sb="13" eb="15">
      <t>マンエン</t>
    </rPh>
    <rPh sb="20" eb="21">
      <t>ケン</t>
    </rPh>
    <rPh sb="24" eb="26">
      <t>ヘイキン</t>
    </rPh>
    <rPh sb="26" eb="28">
      <t>エキム</t>
    </rPh>
    <rPh sb="28" eb="30">
      <t>キンガク</t>
    </rPh>
    <rPh sb="31" eb="33">
      <t>マンエン</t>
    </rPh>
    <rPh sb="37" eb="42">
      <t>シュウシケイカクショウ</t>
    </rPh>
    <rPh sb="43" eb="49">
      <t>シエンケイカクショウサイ</t>
    </rPh>
    <rPh sb="65" eb="67">
      <t>サンショウ</t>
    </rPh>
    <phoneticPr fontId="5"/>
  </si>
  <si>
    <t>※人件費は、支援先企業のデジタル化支援コンサルティングに従事したことが疎明できる人材に限定して記入</t>
    <phoneticPr fontId="4"/>
  </si>
  <si>
    <t>区分</t>
    <rPh sb="0" eb="2">
      <t>クブン</t>
    </rPh>
    <phoneticPr fontId="5"/>
  </si>
  <si>
    <t>計画総額
(万円)</t>
    <rPh sb="0" eb="2">
      <t>ケイカク</t>
    </rPh>
    <rPh sb="2" eb="4">
      <t>ソウガク</t>
    </rPh>
    <rPh sb="6" eb="7">
      <t>マン</t>
    </rPh>
    <rPh sb="7" eb="8">
      <t>エン</t>
    </rPh>
    <phoneticPr fontId="5"/>
  </si>
  <si>
    <t>実績総額
(万円)</t>
    <rPh sb="0" eb="2">
      <t>ジッセキ</t>
    </rPh>
    <rPh sb="2" eb="4">
      <t>ソウガク</t>
    </rPh>
    <rPh sb="6" eb="7">
      <t>マン</t>
    </rPh>
    <rPh sb="7" eb="8">
      <t>エン</t>
    </rPh>
    <phoneticPr fontId="5"/>
  </si>
  <si>
    <t>内訳(本店)　※必要に応じて行/列を追加可能</t>
    <phoneticPr fontId="5"/>
  </si>
  <si>
    <t>計画</t>
    <rPh sb="0" eb="2">
      <t>ケイカク</t>
    </rPh>
    <phoneticPr fontId="4"/>
  </si>
  <si>
    <t>実績</t>
    <rPh sb="0" eb="2">
      <t>ジッセキ</t>
    </rPh>
    <phoneticPr fontId="4"/>
  </si>
  <si>
    <t>A社</t>
    <rPh sb="1" eb="2">
      <t>シャ</t>
    </rPh>
    <phoneticPr fontId="9"/>
  </si>
  <si>
    <t>B社</t>
    <rPh sb="1" eb="2">
      <t>シャ</t>
    </rPh>
    <phoneticPr fontId="9"/>
  </si>
  <si>
    <t>C社</t>
    <rPh sb="1" eb="2">
      <t>シャ</t>
    </rPh>
    <phoneticPr fontId="9"/>
  </si>
  <si>
    <t>収益</t>
    <rPh sb="0" eb="2">
      <t>シュウエキ</t>
    </rPh>
    <phoneticPr fontId="4"/>
  </si>
  <si>
    <t>役務提供金額</t>
    <rPh sb="0" eb="2">
      <t>エキム</t>
    </rPh>
    <rPh sb="2" eb="4">
      <t>テイキョウ</t>
    </rPh>
    <rPh sb="4" eb="6">
      <t>キンガク</t>
    </rPh>
    <phoneticPr fontId="4"/>
  </si>
  <si>
    <t>一連番号</t>
    <rPh sb="0" eb="2">
      <t>イチレン</t>
    </rPh>
    <rPh sb="2" eb="4">
      <t>バンゴウ</t>
    </rPh>
    <phoneticPr fontId="9"/>
  </si>
  <si>
    <t>支援内容</t>
    <rPh sb="0" eb="2">
      <t>シエン</t>
    </rPh>
    <rPh sb="2" eb="4">
      <t>ナイヨウ</t>
    </rPh>
    <phoneticPr fontId="9"/>
  </si>
  <si>
    <t>①デジタル化
ニーズ抽出
(トスアップ)件数(件)</t>
    <rPh sb="5" eb="6">
      <t>カ</t>
    </rPh>
    <rPh sb="10" eb="12">
      <t>チュウシュツ</t>
    </rPh>
    <rPh sb="20" eb="22">
      <t>ケンスウ</t>
    </rPh>
    <rPh sb="23" eb="24">
      <t>ケン</t>
    </rPh>
    <phoneticPr fontId="9"/>
  </si>
  <si>
    <t>②契約件数(件)</t>
    <rPh sb="1" eb="5">
      <t>ケイヤクケンスウ</t>
    </rPh>
    <rPh sb="6" eb="7">
      <t>ケン</t>
    </rPh>
    <phoneticPr fontId="4"/>
  </si>
  <si>
    <t>③１件あたり
平均契約金額
(万円)</t>
    <rPh sb="2" eb="3">
      <t>ケン</t>
    </rPh>
    <rPh sb="7" eb="9">
      <t>ヘイキン</t>
    </rPh>
    <rPh sb="9" eb="11">
      <t>ケイヤク</t>
    </rPh>
    <rPh sb="11" eb="13">
      <t>キンガク</t>
    </rPh>
    <rPh sb="15" eb="17">
      <t>マンエン</t>
    </rPh>
    <phoneticPr fontId="9"/>
  </si>
  <si>
    <t>④うち、
１件あたり平均役務提供金額
(万円)</t>
    <rPh sb="6" eb="7">
      <t>ケン</t>
    </rPh>
    <rPh sb="10" eb="12">
      <t>ヘイキン</t>
    </rPh>
    <rPh sb="12" eb="14">
      <t>エキム</t>
    </rPh>
    <rPh sb="14" eb="16">
      <t>テイキョウ</t>
    </rPh>
    <rPh sb="16" eb="18">
      <t>キンガク</t>
    </rPh>
    <rPh sb="17" eb="18">
      <t>ガク</t>
    </rPh>
    <rPh sb="20" eb="22">
      <t>マンエン</t>
    </rPh>
    <phoneticPr fontId="9"/>
  </si>
  <si>
    <t>⑤契約金額合計
(万円) ※②×③</t>
    <rPh sb="1" eb="3">
      <t>ケイヤク</t>
    </rPh>
    <rPh sb="3" eb="5">
      <t>キンガク</t>
    </rPh>
    <rPh sb="5" eb="7">
      <t>ゴウケイ</t>
    </rPh>
    <rPh sb="9" eb="11">
      <t>マンエン</t>
    </rPh>
    <phoneticPr fontId="4"/>
  </si>
  <si>
    <t>⑥うち、役務
提供金額合計
(万円)※②×④</t>
    <rPh sb="4" eb="6">
      <t>エキム</t>
    </rPh>
    <rPh sb="7" eb="9">
      <t>テイキョウ</t>
    </rPh>
    <rPh sb="9" eb="11">
      <t>キンガク</t>
    </rPh>
    <rPh sb="11" eb="13">
      <t>ゴウケイ</t>
    </rPh>
    <rPh sb="15" eb="17">
      <t>マンエン</t>
    </rPh>
    <phoneticPr fontId="9"/>
  </si>
  <si>
    <t>①デジタル化ニーズ抽出
(トスアップ)件数(件)</t>
    <rPh sb="5" eb="6">
      <t>カ</t>
    </rPh>
    <rPh sb="9" eb="11">
      <t>チュウシュツ</t>
    </rPh>
    <rPh sb="19" eb="21">
      <t>ケンスウ</t>
    </rPh>
    <rPh sb="22" eb="23">
      <t>ケン</t>
    </rPh>
    <phoneticPr fontId="9"/>
  </si>
  <si>
    <t>③１件あたり
平均契約金額(万円)</t>
    <rPh sb="2" eb="3">
      <t>ケン</t>
    </rPh>
    <rPh sb="7" eb="9">
      <t>ヘイキン</t>
    </rPh>
    <rPh sb="9" eb="11">
      <t>ケイヤク</t>
    </rPh>
    <rPh sb="11" eb="13">
      <t>キンガク</t>
    </rPh>
    <rPh sb="14" eb="16">
      <t>マンエン</t>
    </rPh>
    <phoneticPr fontId="9"/>
  </si>
  <si>
    <t>④うち、１件あたり
平均役務提供金額(万円)</t>
    <rPh sb="5" eb="6">
      <t>ケン</t>
    </rPh>
    <rPh sb="10" eb="12">
      <t>ヘイキン</t>
    </rPh>
    <rPh sb="12" eb="14">
      <t>エキム</t>
    </rPh>
    <rPh sb="14" eb="16">
      <t>テイキョウ</t>
    </rPh>
    <rPh sb="16" eb="18">
      <t>キンガク</t>
    </rPh>
    <rPh sb="17" eb="18">
      <t>ガク</t>
    </rPh>
    <rPh sb="19" eb="21">
      <t>マンエン</t>
    </rPh>
    <phoneticPr fontId="9"/>
  </si>
  <si>
    <t>プランニングのみ</t>
    <phoneticPr fontId="9"/>
  </si>
  <si>
    <t>実行支援のみ</t>
    <rPh sb="0" eb="4">
      <t>ジッコウシエン</t>
    </rPh>
    <phoneticPr fontId="9"/>
  </si>
  <si>
    <t>プランニング＋実行支援</t>
    <rPh sb="7" eb="11">
      <t>ジッコウシエン</t>
    </rPh>
    <phoneticPr fontId="9"/>
  </si>
  <si>
    <t>合計</t>
    <rPh sb="0" eb="2">
      <t>ゴウケイ</t>
    </rPh>
    <phoneticPr fontId="9"/>
  </si>
  <si>
    <t>-</t>
    <phoneticPr fontId="4"/>
  </si>
  <si>
    <t>【参考】その他(システム関連収益等)</t>
    <rPh sb="1" eb="3">
      <t>サンコウ</t>
    </rPh>
    <rPh sb="6" eb="7">
      <t>タ</t>
    </rPh>
    <rPh sb="12" eb="14">
      <t>カンレン</t>
    </rPh>
    <rPh sb="14" eb="16">
      <t>シュウエキ</t>
    </rPh>
    <rPh sb="16" eb="17">
      <t>ナド</t>
    </rPh>
    <phoneticPr fontId="4"/>
  </si>
  <si>
    <t>合計(①)</t>
    <rPh sb="0" eb="2">
      <t>ゴウケイ</t>
    </rPh>
    <phoneticPr fontId="4"/>
  </si>
  <si>
    <t>支出</t>
    <rPh sb="0" eb="2">
      <t>シシュツ</t>
    </rPh>
    <phoneticPr fontId="4"/>
  </si>
  <si>
    <t>人件費</t>
    <rPh sb="0" eb="3">
      <t>ジンケンヒ</t>
    </rPh>
    <phoneticPr fontId="4"/>
  </si>
  <si>
    <t>役職</t>
    <rPh sb="0" eb="2">
      <t>ヤクショク</t>
    </rPh>
    <phoneticPr fontId="9"/>
  </si>
  <si>
    <t>年収(万円)</t>
    <rPh sb="3" eb="4">
      <t>マン</t>
    </rPh>
    <rPh sb="4" eb="5">
      <t>エン</t>
    </rPh>
    <phoneticPr fontId="9"/>
  </si>
  <si>
    <t>関与率(％)</t>
    <rPh sb="0" eb="3">
      <t>カンヨリツ</t>
    </rPh>
    <phoneticPr fontId="4"/>
  </si>
  <si>
    <t>合計(万円)</t>
    <rPh sb="0" eb="2">
      <t>ゴウケイ</t>
    </rPh>
    <rPh sb="3" eb="5">
      <t>マンエン</t>
    </rPh>
    <phoneticPr fontId="4"/>
  </si>
  <si>
    <t>人件費単価
(万円)
※コメント参照</t>
    <rPh sb="0" eb="3">
      <t>ジンケンヒ</t>
    </rPh>
    <rPh sb="1" eb="3">
      <t>タンカ</t>
    </rPh>
    <rPh sb="7" eb="8">
      <t>マン</t>
    </rPh>
    <phoneticPr fontId="9"/>
  </si>
  <si>
    <t>総稼働時間
(時間)
A＋B</t>
    <rPh sb="0" eb="5">
      <t>ソウカドウジカン</t>
    </rPh>
    <rPh sb="7" eb="9">
      <t>ジカン</t>
    </rPh>
    <phoneticPr fontId="4"/>
  </si>
  <si>
    <t>コンサル支援に係る稼働時間(時間)…A</t>
    <rPh sb="4" eb="6">
      <t>シエン</t>
    </rPh>
    <rPh sb="7" eb="8">
      <t>カカ</t>
    </rPh>
    <rPh sb="9" eb="13">
      <t>カドウジカン</t>
    </rPh>
    <rPh sb="14" eb="16">
      <t>ジカン</t>
    </rPh>
    <phoneticPr fontId="4"/>
  </si>
  <si>
    <t>営業・提案に
係る稼働時間(時間)…B</t>
    <rPh sb="0" eb="2">
      <t>エイギョウ</t>
    </rPh>
    <rPh sb="3" eb="5">
      <t>テイアン</t>
    </rPh>
    <rPh sb="7" eb="8">
      <t>カカ</t>
    </rPh>
    <rPh sb="9" eb="13">
      <t>カドウジカン</t>
    </rPh>
    <rPh sb="14" eb="16">
      <t>ジカン</t>
    </rPh>
    <phoneticPr fontId="4"/>
  </si>
  <si>
    <t>グループ長</t>
    <rPh sb="4" eb="5">
      <t>チョウ</t>
    </rPh>
    <phoneticPr fontId="9"/>
  </si>
  <si>
    <t>部長</t>
    <phoneticPr fontId="9"/>
  </si>
  <si>
    <t>上席調査役</t>
    <rPh sb="0" eb="5">
      <t>ジョウセキチョウサヤク</t>
    </rPh>
    <phoneticPr fontId="9"/>
  </si>
  <si>
    <t>調査役</t>
    <rPh sb="0" eb="3">
      <t>チョウサヤク</t>
    </rPh>
    <phoneticPr fontId="9"/>
  </si>
  <si>
    <t>非役職者</t>
    <rPh sb="0" eb="4">
      <t>ヒヤクショクシャ</t>
    </rPh>
    <phoneticPr fontId="9"/>
  </si>
  <si>
    <t>再委託費・外注費</t>
    <rPh sb="0" eb="3">
      <t>サイイタク</t>
    </rPh>
    <rPh sb="3" eb="4">
      <t>ヒ</t>
    </rPh>
    <rPh sb="5" eb="8">
      <t>ガイチュウヒ</t>
    </rPh>
    <phoneticPr fontId="4"/>
  </si>
  <si>
    <t>【参考】その他(システム関連費等)</t>
    <rPh sb="1" eb="3">
      <t>サンコウ</t>
    </rPh>
    <rPh sb="6" eb="7">
      <t>タ</t>
    </rPh>
    <rPh sb="12" eb="14">
      <t>カンレン</t>
    </rPh>
    <rPh sb="14" eb="15">
      <t>ヒ</t>
    </rPh>
    <rPh sb="15" eb="16">
      <t>ナド</t>
    </rPh>
    <phoneticPr fontId="4"/>
  </si>
  <si>
    <t>合計(②)</t>
    <rPh sb="0" eb="2">
      <t>ゴウケイ</t>
    </rPh>
    <phoneticPr fontId="4"/>
  </si>
  <si>
    <t>利益</t>
    <rPh sb="0" eb="2">
      <t>リエキ</t>
    </rPh>
    <phoneticPr fontId="4"/>
  </si>
  <si>
    <t>営業利益(①-②)</t>
    <rPh sb="0" eb="4">
      <t>エイギョウリエキ</t>
    </rPh>
    <phoneticPr fontId="4"/>
  </si>
  <si>
    <t>本事業の補助金</t>
    <rPh sb="0" eb="3">
      <t>ホンジギョウ</t>
    </rPh>
    <rPh sb="4" eb="7">
      <t>ホジョキン</t>
    </rPh>
    <phoneticPr fontId="4"/>
  </si>
  <si>
    <t>経常利益 (営業利益＋補助金)</t>
    <rPh sb="0" eb="4">
      <t>ケイジョウリエキ</t>
    </rPh>
    <rPh sb="6" eb="10">
      <t>エイギョウリエキ</t>
    </rPh>
    <rPh sb="11" eb="14">
      <t>ホジョキン</t>
    </rPh>
    <phoneticPr fontId="4"/>
  </si>
  <si>
    <t>\</t>
    <phoneticPr fontId="4"/>
  </si>
  <si>
    <t>収支計画書_支援計画詳細</t>
    <rPh sb="0" eb="2">
      <t>シュウシ</t>
    </rPh>
    <rPh sb="2" eb="4">
      <t>ケイカク</t>
    </rPh>
    <rPh sb="6" eb="10">
      <t>シエンケイカク</t>
    </rPh>
    <phoneticPr fontId="5"/>
  </si>
  <si>
    <t>＜基礎情報＞地域デジタル化支援促進事業の支援計画に係る基礎情報</t>
    <rPh sb="20" eb="22">
      <t>シエン</t>
    </rPh>
    <phoneticPr fontId="5"/>
  </si>
  <si>
    <t>・１件あたりの契約金額 ※平均</t>
    <rPh sb="2" eb="3">
      <t>ケン</t>
    </rPh>
    <rPh sb="7" eb="9">
      <t>ケイヤク</t>
    </rPh>
    <rPh sb="9" eb="11">
      <t>キンガク</t>
    </rPh>
    <rPh sb="13" eb="15">
      <t>ヘイキン</t>
    </rPh>
    <phoneticPr fontId="5"/>
  </si>
  <si>
    <t>・補助金の算出式</t>
    <rPh sb="1" eb="4">
      <t>ホジョキン</t>
    </rPh>
    <rPh sb="5" eb="8">
      <t>サンシュツシキ</t>
    </rPh>
    <phoneticPr fontId="4"/>
  </si>
  <si>
    <t xml:space="preserve"> ①プランニングのみ</t>
    <phoneticPr fontId="4"/>
  </si>
  <si>
    <t>支援先企業との契約金額</t>
    <rPh sb="0" eb="3">
      <t>シエンサキ</t>
    </rPh>
    <rPh sb="3" eb="5">
      <t>キギョウ</t>
    </rPh>
    <rPh sb="7" eb="11">
      <t>ケイヤクキンガク</t>
    </rPh>
    <phoneticPr fontId="4"/>
  </si>
  <si>
    <t>万円</t>
    <rPh sb="0" eb="2">
      <t>マンエン</t>
    </rPh>
    <phoneticPr fontId="4"/>
  </si>
  <si>
    <t>　=デジタル化に係る役務提供費(人件費)×</t>
    <rPh sb="6" eb="7">
      <t>カ</t>
    </rPh>
    <rPh sb="8" eb="9">
      <t>カカ</t>
    </rPh>
    <rPh sb="10" eb="15">
      <t>エキムテイキョウヒ</t>
    </rPh>
    <rPh sb="16" eb="19">
      <t>ジンケンヒ</t>
    </rPh>
    <phoneticPr fontId="4"/>
  </si>
  <si>
    <t>うち、役務提供金額(人件費)</t>
    <rPh sb="3" eb="5">
      <t>エキム</t>
    </rPh>
    <rPh sb="5" eb="7">
      <t>テイキョウ</t>
    </rPh>
    <rPh sb="7" eb="9">
      <t>キンガク</t>
    </rPh>
    <rPh sb="10" eb="13">
      <t>ジンケンヒ</t>
    </rPh>
    <phoneticPr fontId="5"/>
  </si>
  <si>
    <t>※補助対象</t>
    <rPh sb="1" eb="5">
      <t>ホジョタイショウ</t>
    </rPh>
    <phoneticPr fontId="4"/>
  </si>
  <si>
    <r>
      <t xml:space="preserve"> ②実行支援のみ</t>
    </r>
    <r>
      <rPr>
        <b/>
        <sz val="10.5"/>
        <color theme="1"/>
        <rFont val="游明朝 Demibold"/>
        <family val="1"/>
        <charset val="128"/>
      </rPr>
      <t>(導入支援・フォローアップ)</t>
    </r>
    <rPh sb="2" eb="4">
      <t>ジッコウ</t>
    </rPh>
    <rPh sb="4" eb="6">
      <t>シエン</t>
    </rPh>
    <phoneticPr fontId="4"/>
  </si>
  <si>
    <t>支援先企業との契約金額</t>
    <phoneticPr fontId="4"/>
  </si>
  <si>
    <t>・補助金額合計(交付予定額)</t>
    <rPh sb="1" eb="5">
      <t>ホジョキンガク</t>
    </rPh>
    <rPh sb="5" eb="7">
      <t>ゴウケイ</t>
    </rPh>
    <rPh sb="8" eb="13">
      <t>コウフヨテイガク</t>
    </rPh>
    <phoneticPr fontId="5"/>
  </si>
  <si>
    <t>うち、役務提供金額(人件費)</t>
    <phoneticPr fontId="5"/>
  </si>
  <si>
    <t>①契約件数に基づく補助金額合計</t>
    <rPh sb="1" eb="3">
      <t>ケイヤク</t>
    </rPh>
    <rPh sb="3" eb="5">
      <t>ケンスウ</t>
    </rPh>
    <rPh sb="13" eb="15">
      <t>ゴウケイ</t>
    </rPh>
    <phoneticPr fontId="4"/>
  </si>
  <si>
    <t>万円</t>
    <phoneticPr fontId="4"/>
  </si>
  <si>
    <t xml:space="preserve"> ③プランニング＋実行支援</t>
    <rPh sb="9" eb="13">
      <t>ジッコウシエン</t>
    </rPh>
    <phoneticPr fontId="4"/>
  </si>
  <si>
    <t>②１者あたりの補助金額上限</t>
    <rPh sb="2" eb="3">
      <t>シャ</t>
    </rPh>
    <rPh sb="7" eb="10">
      <t>ホジョキン</t>
    </rPh>
    <rPh sb="10" eb="11">
      <t>ガク</t>
    </rPh>
    <rPh sb="11" eb="13">
      <t>ジョウゲン</t>
    </rPh>
    <phoneticPr fontId="4"/>
  </si>
  <si>
    <t>③ ①,②を踏まえた補助金額合計</t>
    <rPh sb="6" eb="7">
      <t>フ</t>
    </rPh>
    <rPh sb="10" eb="16">
      <t>ホジョキンガクゴウケイ</t>
    </rPh>
    <phoneticPr fontId="4"/>
  </si>
  <si>
    <t>※補助金額の算出のため想定される平均金額を記入してください</t>
    <rPh sb="1" eb="4">
      <t>ホジョキン</t>
    </rPh>
    <rPh sb="4" eb="5">
      <t>ガク</t>
    </rPh>
    <rPh sb="6" eb="8">
      <t>サンシュツ</t>
    </rPh>
    <rPh sb="11" eb="13">
      <t>ソウテイ</t>
    </rPh>
    <rPh sb="16" eb="18">
      <t>ヘイキン</t>
    </rPh>
    <rPh sb="18" eb="20">
      <t>キンガク</t>
    </rPh>
    <rPh sb="21" eb="23">
      <t>キニュウ</t>
    </rPh>
    <phoneticPr fontId="5"/>
  </si>
  <si>
    <t>※①,②のうち、最も低い金額が補助金額合計(交付予定額)として採用されます</t>
    <rPh sb="8" eb="9">
      <t>モット</t>
    </rPh>
    <rPh sb="10" eb="11">
      <t>ヒク</t>
    </rPh>
    <rPh sb="12" eb="14">
      <t>キンガク</t>
    </rPh>
    <rPh sb="15" eb="21">
      <t>ホジョキンガクゴウケイ</t>
    </rPh>
    <rPh sb="22" eb="27">
      <t>コウフヨテイガク</t>
    </rPh>
    <rPh sb="31" eb="33">
      <t>サイヨウ</t>
    </rPh>
    <phoneticPr fontId="5"/>
  </si>
  <si>
    <t>・本事業に則したデジタル化支援コンサルティングに係る想定事業体制(専従換算人数)</t>
    <rPh sb="12" eb="13">
      <t>カ</t>
    </rPh>
    <rPh sb="13" eb="15">
      <t>シエン</t>
    </rPh>
    <rPh sb="26" eb="28">
      <t>ソウテイ</t>
    </rPh>
    <rPh sb="28" eb="30">
      <t>ジギョウ</t>
    </rPh>
    <rPh sb="30" eb="32">
      <t>タイセイ</t>
    </rPh>
    <rPh sb="33" eb="37">
      <t>センジュウカンサン</t>
    </rPh>
    <rPh sb="37" eb="39">
      <t>ニンズウ</t>
    </rPh>
    <phoneticPr fontId="5"/>
  </si>
  <si>
    <t>人員数</t>
    <rPh sb="0" eb="3">
      <t>ジンインスウ</t>
    </rPh>
    <phoneticPr fontId="5"/>
  </si>
  <si>
    <t>人</t>
    <rPh sb="0" eb="1">
      <t>ヒト</t>
    </rPh>
    <phoneticPr fontId="4"/>
  </si>
  <si>
    <t>※「収支計画書」シートに記載の地域デジタル化支援促進事業における事業体制から自動計算されます</t>
    <rPh sb="2" eb="4">
      <t>シュウシ</t>
    </rPh>
    <rPh sb="4" eb="6">
      <t>ケイカク</t>
    </rPh>
    <rPh sb="6" eb="7">
      <t>ショ</t>
    </rPh>
    <rPh sb="12" eb="14">
      <t>キサイ</t>
    </rPh>
    <rPh sb="15" eb="17">
      <t>チイキ</t>
    </rPh>
    <rPh sb="21" eb="26">
      <t>カシエンソクシン</t>
    </rPh>
    <rPh sb="26" eb="28">
      <t>ジギョウ</t>
    </rPh>
    <rPh sb="32" eb="34">
      <t>ジギョウ</t>
    </rPh>
    <rPh sb="34" eb="36">
      <t>タイセイ</t>
    </rPh>
    <rPh sb="38" eb="40">
      <t>ジドウ</t>
    </rPh>
    <rPh sb="40" eb="42">
      <t>ケイサン</t>
    </rPh>
    <phoneticPr fontId="5"/>
  </si>
  <si>
    <t>&lt;詳細&gt;</t>
    <rPh sb="1" eb="3">
      <t>ショウサイ</t>
    </rPh>
    <phoneticPr fontId="4"/>
  </si>
  <si>
    <t>・黄色網掛け箇所に記入してください(それ以外は自動計算)</t>
    <rPh sb="1" eb="3">
      <t>キイロ</t>
    </rPh>
    <rPh sb="3" eb="5">
      <t>アミカ</t>
    </rPh>
    <rPh sb="6" eb="8">
      <t>カショ</t>
    </rPh>
    <rPh sb="9" eb="11">
      <t>キニュウ</t>
    </rPh>
    <phoneticPr fontId="5"/>
  </si>
  <si>
    <t>令和７年</t>
    <rPh sb="0" eb="2">
      <t>レイワ</t>
    </rPh>
    <rPh sb="3" eb="4">
      <t>ネン</t>
    </rPh>
    <phoneticPr fontId="4"/>
  </si>
  <si>
    <t>令和８年</t>
    <rPh sb="0" eb="2">
      <t>レイワ</t>
    </rPh>
    <rPh sb="3" eb="4">
      <t>ネン</t>
    </rPh>
    <phoneticPr fontId="5"/>
  </si>
  <si>
    <t>計</t>
    <rPh sb="0" eb="1">
      <t>ケイ</t>
    </rPh>
    <phoneticPr fontId="5"/>
  </si>
  <si>
    <t>・行/列の追加、関数の変更は、行わないでください</t>
    <rPh sb="1" eb="2">
      <t>ギョウ</t>
    </rPh>
    <rPh sb="3" eb="4">
      <t>レツ</t>
    </rPh>
    <rPh sb="5" eb="7">
      <t>ツイカ</t>
    </rPh>
    <rPh sb="8" eb="10">
      <t>カンスウ</t>
    </rPh>
    <rPh sb="11" eb="13">
      <t>ヘンコウ</t>
    </rPh>
    <rPh sb="15" eb="16">
      <t>オコナ</t>
    </rPh>
    <phoneticPr fontId="5"/>
  </si>
  <si>
    <t>３月</t>
    <phoneticPr fontId="4"/>
  </si>
  <si>
    <t>４月</t>
    <phoneticPr fontId="4"/>
  </si>
  <si>
    <t>５月</t>
    <phoneticPr fontId="4"/>
  </si>
  <si>
    <t>６月</t>
    <phoneticPr fontId="4"/>
  </si>
  <si>
    <t>７月</t>
    <phoneticPr fontId="4"/>
  </si>
  <si>
    <t>８月</t>
    <phoneticPr fontId="4"/>
  </si>
  <si>
    <t>９月</t>
    <phoneticPr fontId="4"/>
  </si>
  <si>
    <t>10月</t>
    <phoneticPr fontId="4"/>
  </si>
  <si>
    <t>11月</t>
  </si>
  <si>
    <t>12月</t>
  </si>
  <si>
    <t>１月</t>
    <rPh sb="1" eb="2">
      <t>ガツ</t>
    </rPh>
    <phoneticPr fontId="4"/>
  </si>
  <si>
    <t>デジタル化ニーズ抽出(トスアップ)件数(件)
【令和６年度計画】</t>
    <rPh sb="4" eb="5">
      <t>カ</t>
    </rPh>
    <rPh sb="8" eb="10">
      <t>チュウシュツ</t>
    </rPh>
    <rPh sb="17" eb="19">
      <t>ケンスウ</t>
    </rPh>
    <rPh sb="20" eb="21">
      <t>ケン</t>
    </rPh>
    <rPh sb="24" eb="26">
      <t>レイワ</t>
    </rPh>
    <rPh sb="27" eb="29">
      <t>ネンド</t>
    </rPh>
    <rPh sb="29" eb="31">
      <t>ケイカク</t>
    </rPh>
    <phoneticPr fontId="5"/>
  </si>
  <si>
    <t>契約件数(件)</t>
    <rPh sb="0" eb="2">
      <t>ケイヤク</t>
    </rPh>
    <rPh sb="2" eb="4">
      <t>ケンスウ</t>
    </rPh>
    <rPh sb="5" eb="6">
      <t>ケン</t>
    </rPh>
    <phoneticPr fontId="4"/>
  </si>
  <si>
    <t>合計
【令和６年度計画】</t>
    <rPh sb="0" eb="2">
      <t>ゴウケイ</t>
    </rPh>
    <rPh sb="4" eb="6">
      <t>レイワ</t>
    </rPh>
    <rPh sb="7" eb="9">
      <t>ネンド</t>
    </rPh>
    <rPh sb="9" eb="11">
      <t>ケイカク</t>
    </rPh>
    <phoneticPr fontId="5"/>
  </si>
  <si>
    <t>プランニングのみ</t>
    <phoneticPr fontId="5"/>
  </si>
  <si>
    <t>プランニングのみ</t>
    <phoneticPr fontId="4"/>
  </si>
  <si>
    <t>実行支援のみ</t>
    <rPh sb="0" eb="4">
      <t>ジッコウシエン</t>
    </rPh>
    <phoneticPr fontId="5"/>
  </si>
  <si>
    <t>実行支援のみ</t>
    <rPh sb="0" eb="4">
      <t>ジッコウシエン</t>
    </rPh>
    <phoneticPr fontId="4"/>
  </si>
  <si>
    <t>プランニング＋実行支援</t>
    <rPh sb="7" eb="11">
      <t>ジッコウシエン</t>
    </rPh>
    <phoneticPr fontId="5"/>
  </si>
  <si>
    <t>プランニング＋実行支援</t>
    <rPh sb="7" eb="11">
      <t>ジッコウシエン</t>
    </rPh>
    <phoneticPr fontId="4"/>
  </si>
  <si>
    <t>合計</t>
    <rPh sb="0" eb="2">
      <t>ゴウケイ</t>
    </rPh>
    <phoneticPr fontId="4"/>
  </si>
  <si>
    <t>ビジネスマッチングによる
支援件数 ※補助対象外
【令和６年度計画】</t>
    <rPh sb="13" eb="15">
      <t>シエン</t>
    </rPh>
    <rPh sb="15" eb="17">
      <t>ケンスウ</t>
    </rPh>
    <rPh sb="19" eb="21">
      <t>ホジョ</t>
    </rPh>
    <rPh sb="21" eb="23">
      <t>タイショウ</t>
    </rPh>
    <rPh sb="23" eb="24">
      <t>ガイ</t>
    </rPh>
    <rPh sb="26" eb="28">
      <t>レイワ</t>
    </rPh>
    <rPh sb="29" eb="31">
      <t>ネンド</t>
    </rPh>
    <rPh sb="31" eb="33">
      <t>ケイカク</t>
    </rPh>
    <phoneticPr fontId="5"/>
  </si>
  <si>
    <t>役務提供金額(万円)</t>
    <rPh sb="0" eb="2">
      <t>エキム</t>
    </rPh>
    <rPh sb="2" eb="6">
      <t>テイキョウキンガク</t>
    </rPh>
    <rPh sb="7" eb="9">
      <t>マンエン</t>
    </rPh>
    <phoneticPr fontId="4"/>
  </si>
  <si>
    <t>ビジネスマッチングによる
収益 ※補助対象外
【令和６年度計画】</t>
    <rPh sb="13" eb="15">
      <t>シュウエキ</t>
    </rPh>
    <rPh sb="17" eb="19">
      <t>ホジョ</t>
    </rPh>
    <rPh sb="19" eb="21">
      <t>タイショウ</t>
    </rPh>
    <rPh sb="21" eb="22">
      <t>ガイ</t>
    </rPh>
    <rPh sb="24" eb="26">
      <t>レイワ</t>
    </rPh>
    <rPh sb="27" eb="29">
      <t>ネンド</t>
    </rPh>
    <rPh sb="29" eb="31">
      <t>ケイカク</t>
    </rPh>
    <phoneticPr fontId="5"/>
  </si>
  <si>
    <t>契約件数(計画)に
基づく補助金額(万円)</t>
    <phoneticPr fontId="4"/>
  </si>
  <si>
    <t>合計
【令和６年度計画】</t>
    <phoneticPr fontId="5"/>
  </si>
  <si>
    <t>契約件数(計画)に基づく
１人当たり補助金額(万円)</t>
    <rPh sb="0" eb="4">
      <t>ケイヤクケンスウ</t>
    </rPh>
    <rPh sb="5" eb="7">
      <t>ケイカク</t>
    </rPh>
    <rPh sb="9" eb="10">
      <t>モト</t>
    </rPh>
    <rPh sb="14" eb="15">
      <t>ヒト</t>
    </rPh>
    <rPh sb="15" eb="16">
      <t>ア</t>
    </rPh>
    <rPh sb="18" eb="22">
      <t>ホジョキンガク</t>
    </rPh>
    <rPh sb="23" eb="25">
      <t>マンエン</t>
    </rPh>
    <phoneticPr fontId="4"/>
  </si>
  <si>
    <t>ダミー</t>
    <phoneticPr fontId="2"/>
  </si>
  <si>
    <t>収支計画書_時間単価テーブル</t>
    <rPh sb="0" eb="2">
      <t>シュウシ</t>
    </rPh>
    <rPh sb="2" eb="4">
      <t>ケイカク</t>
    </rPh>
    <rPh sb="6" eb="8">
      <t>ジカン</t>
    </rPh>
    <rPh sb="8" eb="10">
      <t>タンカ</t>
    </rPh>
    <phoneticPr fontId="5"/>
  </si>
  <si>
    <t>＜基礎情報＞地域デジタル化支援促進事業の時間単価に係る基礎情報</t>
    <rPh sb="20" eb="24">
      <t>ジカンタンカ</t>
    </rPh>
    <phoneticPr fontId="5"/>
  </si>
  <si>
    <t>・デジタル化支援コンサルティングの従事者に係る時間単価テーブル</t>
    <rPh sb="5" eb="6">
      <t>カ</t>
    </rPh>
    <rPh sb="6" eb="8">
      <t>シエン</t>
    </rPh>
    <rPh sb="17" eb="20">
      <t>ジュウジシャ</t>
    </rPh>
    <rPh sb="21" eb="22">
      <t>カカ</t>
    </rPh>
    <rPh sb="23" eb="25">
      <t>ジカン</t>
    </rPh>
    <rPh sb="25" eb="27">
      <t>タンカ</t>
    </rPh>
    <phoneticPr fontId="5"/>
  </si>
  <si>
    <t>※「収支計画書」に記載の事業体制から、自動反映されます</t>
    <rPh sb="2" eb="7">
      <t>シュウシケイカクショ</t>
    </rPh>
    <rPh sb="9" eb="11">
      <t>キサイ</t>
    </rPh>
    <rPh sb="12" eb="16">
      <t>ジギョウタイセイ</t>
    </rPh>
    <rPh sb="19" eb="21">
      <t>ジドウ</t>
    </rPh>
    <rPh sb="21" eb="23">
      <t>ハンエイ</t>
    </rPh>
    <phoneticPr fontId="5"/>
  </si>
  <si>
    <t>※黄色網掛け箇所にのみ記入してください</t>
    <rPh sb="1" eb="3">
      <t>キイロ</t>
    </rPh>
    <rPh sb="3" eb="5">
      <t>アミカ</t>
    </rPh>
    <rPh sb="6" eb="8">
      <t>カショ</t>
    </rPh>
    <rPh sb="11" eb="13">
      <t>キニュウ</t>
    </rPh>
    <phoneticPr fontId="5"/>
  </si>
  <si>
    <t>※「時間当たり単価」は、人件費単価(年収を年間所定労働時間で割り返した１時間当たりの人件費)ではなく、支援先企業に対する請求単価を記入してください</t>
    <rPh sb="2" eb="4">
      <t>ジカン</t>
    </rPh>
    <rPh sb="4" eb="5">
      <t>ア</t>
    </rPh>
    <rPh sb="7" eb="9">
      <t>タンカ</t>
    </rPh>
    <rPh sb="12" eb="15">
      <t>ジンケンヒ</t>
    </rPh>
    <rPh sb="15" eb="17">
      <t>タンカ</t>
    </rPh>
    <rPh sb="38" eb="39">
      <t>ア</t>
    </rPh>
    <rPh sb="51" eb="56">
      <t>シエンサキキギョウ</t>
    </rPh>
    <rPh sb="57" eb="58">
      <t>タイ</t>
    </rPh>
    <rPh sb="60" eb="64">
      <t>セイキュウタンカ</t>
    </rPh>
    <rPh sb="65" eb="67">
      <t>キニュウ</t>
    </rPh>
    <phoneticPr fontId="5"/>
  </si>
  <si>
    <t>A社 ※必要に応じて行/列を追加可能</t>
    <rPh sb="1" eb="2">
      <t>シャ</t>
    </rPh>
    <phoneticPr fontId="4"/>
  </si>
  <si>
    <t>B社 ※必要に応じて行/列を追加可能</t>
    <phoneticPr fontId="4"/>
  </si>
  <si>
    <t>C社 ※必要に応じて行/列を追加可能</t>
    <phoneticPr fontId="4"/>
  </si>
  <si>
    <t>時間当たり単価
(円)</t>
    <rPh sb="0" eb="2">
      <t>ジカン</t>
    </rPh>
    <rPh sb="2" eb="3">
      <t>ア</t>
    </rPh>
    <rPh sb="5" eb="7">
      <t>タンカ</t>
    </rPh>
    <rPh sb="9" eb="10">
      <t>マドカ</t>
    </rPh>
    <phoneticPr fontId="9"/>
  </si>
  <si>
    <t>時間当たり単価
(円)</t>
    <rPh sb="0" eb="2">
      <t>ジカン</t>
    </rPh>
    <rPh sb="2" eb="3">
      <t>ア</t>
    </rPh>
    <rPh sb="5" eb="7">
      <t>タンカ</t>
    </rPh>
    <phoneticPr fontId="9"/>
  </si>
  <si>
    <t>前年度収支計画記載書</t>
    <phoneticPr fontId="5"/>
  </si>
  <si>
    <t>【※前年度収支計画記載書は、令和５年度 地域デジタル化支援促進事業の採択事業者のみ、記入してください】</t>
    <rPh sb="17" eb="19">
      <t>ネンド</t>
    </rPh>
    <rPh sb="20" eb="22">
      <t>チイキ</t>
    </rPh>
    <rPh sb="26" eb="29">
      <t>カシエン</t>
    </rPh>
    <rPh sb="29" eb="31">
      <t>ソクシン</t>
    </rPh>
    <rPh sb="36" eb="39">
      <t>ジギョウシャ</t>
    </rPh>
    <rPh sb="42" eb="44">
      <t>キニュウ</t>
    </rPh>
    <phoneticPr fontId="4"/>
  </si>
  <si>
    <t>＜令和５年度 地域デジタル化支援促進事業の実績に係る基礎情報＞</t>
    <rPh sb="7" eb="9">
      <t>チイキ</t>
    </rPh>
    <rPh sb="13" eb="18">
      <t>カシエンソクシン</t>
    </rPh>
    <phoneticPr fontId="4"/>
  </si>
  <si>
    <t>・本事業に則したデジタル化支援コンサルティングに係る事業体制(専従換算人数)</t>
    <phoneticPr fontId="5"/>
  </si>
  <si>
    <t>※令和５年度地域デジタル化支援促進事業における事業体制について、関与率に基づき、専従者換算での人数を記入してください</t>
    <rPh sb="1" eb="3">
      <t>レイワ</t>
    </rPh>
    <rPh sb="4" eb="6">
      <t>ネンド</t>
    </rPh>
    <rPh sb="6" eb="8">
      <t>チイキ</t>
    </rPh>
    <rPh sb="12" eb="13">
      <t>カ</t>
    </rPh>
    <rPh sb="13" eb="15">
      <t>シエン</t>
    </rPh>
    <rPh sb="15" eb="17">
      <t>ソクシン</t>
    </rPh>
    <rPh sb="17" eb="19">
      <t>ジギョウ</t>
    </rPh>
    <rPh sb="23" eb="25">
      <t>ジギョウ</t>
    </rPh>
    <rPh sb="25" eb="27">
      <t>タイセイ</t>
    </rPh>
    <rPh sb="32" eb="34">
      <t>カンヨ</t>
    </rPh>
    <rPh sb="34" eb="35">
      <t>リツ</t>
    </rPh>
    <rPh sb="36" eb="37">
      <t>モト</t>
    </rPh>
    <rPh sb="40" eb="43">
      <t>センジュウシャ</t>
    </rPh>
    <rPh sb="43" eb="45">
      <t>カンサン</t>
    </rPh>
    <rPh sb="47" eb="49">
      <t>ニンズウ</t>
    </rPh>
    <rPh sb="50" eb="52">
      <t>キニュウ</t>
    </rPh>
    <phoneticPr fontId="4"/>
  </si>
  <si>
    <t>例）１年を通して関与率が50%だった職員の専従者換算は、「0.5」人となります</t>
    <phoneticPr fontId="4"/>
  </si>
  <si>
    <t>令和６年</t>
    <rPh sb="0" eb="2">
      <t>レイワ</t>
    </rPh>
    <rPh sb="3" eb="4">
      <t>ネン</t>
    </rPh>
    <phoneticPr fontId="4"/>
  </si>
  <si>
    <t>令和７年</t>
    <rPh sb="0" eb="2">
      <t>レイワ</t>
    </rPh>
    <rPh sb="3" eb="4">
      <t>ネン</t>
    </rPh>
    <phoneticPr fontId="5"/>
  </si>
  <si>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</si>
  <si>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</si>
  <si>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</si>
  <si>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</si>
  <si>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</si>
  <si>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</si>
  <si>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</si>
  <si>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4"/>
  </si>
  <si>
    <t>12月</t>
    <rPh sb="2" eb="3">
      <t>ガツ</t>
    </rPh>
    <phoneticPr fontId="4"/>
  </si>
  <si>
    <t>デジタル化ニーズ抽出(トスアップ)件数(件)
【令和５年度実績】</t>
    <rPh sb="4" eb="5">
      <t>カ</t>
    </rPh>
    <rPh sb="8" eb="10">
      <t>チュウシュツ</t>
    </rPh>
    <rPh sb="17" eb="19">
      <t>ケンスウ</t>
    </rPh>
    <rPh sb="20" eb="21">
      <t>ケン</t>
    </rPh>
    <rPh sb="24" eb="26">
      <t>レイワ</t>
    </rPh>
    <rPh sb="27" eb="29">
      <t>ネンド</t>
    </rPh>
    <rPh sb="29" eb="31">
      <t>ジッセキ</t>
    </rPh>
    <phoneticPr fontId="5"/>
  </si>
  <si>
    <t>計画</t>
    <rPh sb="0" eb="2">
      <t>ケイカク</t>
    </rPh>
    <phoneticPr fontId="2"/>
  </si>
  <si>
    <t>実績</t>
    <rPh sb="0" eb="2">
      <t>ジッセキ</t>
    </rPh>
    <phoneticPr fontId="2"/>
  </si>
  <si>
    <r>
      <t>合計
【令和</t>
    </r>
    <r>
      <rPr>
        <u/>
        <sz val="10"/>
        <color theme="1"/>
        <rFont val="游明朝 Demibold"/>
        <family val="1"/>
        <charset val="128"/>
      </rPr>
      <t>５</t>
    </r>
    <r>
      <rPr>
        <sz val="10"/>
        <color theme="1"/>
        <rFont val="游明朝 Demibold"/>
        <family val="1"/>
        <charset val="128"/>
      </rPr>
      <t>年度実績】</t>
    </r>
    <rPh sb="0" eb="2">
      <t>ゴウケイ</t>
    </rPh>
    <rPh sb="4" eb="6">
      <t>レイワ</t>
    </rPh>
    <rPh sb="7" eb="9">
      <t>ネンド</t>
    </rPh>
    <rPh sb="9" eb="11">
      <t>ジッセキ</t>
    </rPh>
    <phoneticPr fontId="5"/>
  </si>
  <si>
    <r>
      <t>ビジネスマッチングによる
支援件数 ※補助対象外
【令和</t>
    </r>
    <r>
      <rPr>
        <u/>
        <sz val="10"/>
        <color theme="1"/>
        <rFont val="游明朝 Demibold"/>
        <family val="1"/>
        <charset val="128"/>
      </rPr>
      <t>５</t>
    </r>
    <r>
      <rPr>
        <sz val="10"/>
        <color theme="1"/>
        <rFont val="游明朝 Demibold"/>
        <family val="1"/>
        <charset val="128"/>
      </rPr>
      <t>年度実績】</t>
    </r>
    <rPh sb="13" eb="15">
      <t>シエン</t>
    </rPh>
    <rPh sb="15" eb="17">
      <t>ケンスウ</t>
    </rPh>
    <rPh sb="19" eb="21">
      <t>ホジョ</t>
    </rPh>
    <rPh sb="21" eb="23">
      <t>タイショウ</t>
    </rPh>
    <rPh sb="23" eb="24">
      <t>ガイ</t>
    </rPh>
    <rPh sb="26" eb="28">
      <t>レイワ</t>
    </rPh>
    <rPh sb="29" eb="31">
      <t>ネンド</t>
    </rPh>
    <rPh sb="31" eb="33">
      <t>ジッセキ</t>
    </rPh>
    <phoneticPr fontId="5"/>
  </si>
  <si>
    <t>ダミー</t>
    <phoneticPr fontId="4"/>
  </si>
  <si>
    <r>
      <t>ビジネスマッチングによる
収益 ※補助対象外
【令和</t>
    </r>
    <r>
      <rPr>
        <u/>
        <sz val="10"/>
        <color theme="1"/>
        <rFont val="游明朝 Demibold"/>
        <family val="1"/>
        <charset val="128"/>
      </rPr>
      <t>５</t>
    </r>
    <r>
      <rPr>
        <sz val="10"/>
        <color theme="1"/>
        <rFont val="游明朝 Demibold"/>
        <family val="1"/>
        <charset val="128"/>
      </rPr>
      <t>年度実績】</t>
    </r>
    <rPh sb="13" eb="15">
      <t>シュウエキ</t>
    </rPh>
    <rPh sb="17" eb="19">
      <t>ホジョ</t>
    </rPh>
    <rPh sb="19" eb="21">
      <t>タイショウ</t>
    </rPh>
    <rPh sb="21" eb="22">
      <t>ガイ</t>
    </rPh>
    <rPh sb="24" eb="26">
      <t>レイワ</t>
    </rPh>
    <rPh sb="27" eb="29">
      <t>ネンド</t>
    </rPh>
    <rPh sb="29" eb="31">
      <t>ジッセキ</t>
    </rPh>
    <phoneticPr fontId="5"/>
  </si>
  <si>
    <t>契約件数に
基づく補助金額(万円)</t>
    <phoneticPr fontId="4"/>
  </si>
  <si>
    <r>
      <t>合計
【令和</t>
    </r>
    <r>
      <rPr>
        <u/>
        <sz val="10"/>
        <color theme="1"/>
        <rFont val="游明朝 Demibold"/>
        <family val="1"/>
        <charset val="128"/>
      </rPr>
      <t>５</t>
    </r>
    <r>
      <rPr>
        <sz val="10"/>
        <color theme="1"/>
        <rFont val="游明朝 Demibold"/>
        <family val="1"/>
        <charset val="128"/>
      </rPr>
      <t>年度実績】</t>
    </r>
    <rPh sb="9" eb="11">
      <t>ジッセキ</t>
    </rPh>
    <phoneticPr fontId="5"/>
  </si>
  <si>
    <t>合計
【令和５年度実績】</t>
    <rPh sb="9" eb="11">
      <t>ジッセキ</t>
    </rPh>
    <phoneticPr fontId="5"/>
  </si>
  <si>
    <t>＜令和５年度 地域デジタル化支援促進事業の計画に係る基礎情報＞</t>
    <rPh sb="7" eb="9">
      <t>チイキ</t>
    </rPh>
    <rPh sb="13" eb="18">
      <t>カシエンソクシン</t>
    </rPh>
    <rPh sb="18" eb="20">
      <t>ジギョウ</t>
    </rPh>
    <phoneticPr fontId="4"/>
  </si>
  <si>
    <t>・１件あたりの契約金額 ※平均</t>
    <rPh sb="0" eb="1">
      <t>ヒ</t>
    </rPh>
    <phoneticPr fontId="5"/>
  </si>
  <si>
    <t>デジタル化ニーズ抽出(トスアップ)件数(件)
【令和５年度計画】</t>
    <rPh sb="4" eb="5">
      <t>カ</t>
    </rPh>
    <rPh sb="8" eb="10">
      <t>チュウシュツ</t>
    </rPh>
    <rPh sb="17" eb="19">
      <t>ケンスウ</t>
    </rPh>
    <rPh sb="20" eb="21">
      <t>ケン</t>
    </rPh>
    <rPh sb="24" eb="26">
      <t>レイワ</t>
    </rPh>
    <rPh sb="27" eb="29">
      <t>ネンド</t>
    </rPh>
    <rPh sb="29" eb="31">
      <t>ケイカク</t>
    </rPh>
    <phoneticPr fontId="5"/>
  </si>
  <si>
    <r>
      <t>合計
【令和</t>
    </r>
    <r>
      <rPr>
        <u/>
        <sz val="10"/>
        <color theme="1"/>
        <rFont val="游明朝 Demibold"/>
        <family val="1"/>
        <charset val="128"/>
      </rPr>
      <t>５</t>
    </r>
    <r>
      <rPr>
        <sz val="10"/>
        <color theme="1"/>
        <rFont val="游明朝 Demibold"/>
        <family val="1"/>
        <charset val="128"/>
      </rPr>
      <t>年度計画】</t>
    </r>
    <rPh sb="0" eb="2">
      <t>ゴウケイ</t>
    </rPh>
    <rPh sb="4" eb="6">
      <t>レイワ</t>
    </rPh>
    <rPh sb="7" eb="9">
      <t>ネンド</t>
    </rPh>
    <rPh sb="9" eb="11">
      <t>ケイカク</t>
    </rPh>
    <phoneticPr fontId="5"/>
  </si>
  <si>
    <r>
      <t>ビジネスマッチングによる
支援件数 ※補助対象外
【令和</t>
    </r>
    <r>
      <rPr>
        <u/>
        <sz val="10"/>
        <color theme="1"/>
        <rFont val="游明朝 Demibold"/>
        <family val="1"/>
        <charset val="128"/>
      </rPr>
      <t>５</t>
    </r>
    <r>
      <rPr>
        <sz val="10"/>
        <color theme="1"/>
        <rFont val="游明朝 Demibold"/>
        <family val="1"/>
        <charset val="128"/>
      </rPr>
      <t>年度計画】</t>
    </r>
    <rPh sb="13" eb="15">
      <t>シエン</t>
    </rPh>
    <rPh sb="15" eb="17">
      <t>ケンスウ</t>
    </rPh>
    <rPh sb="19" eb="21">
      <t>ホジョ</t>
    </rPh>
    <rPh sb="21" eb="23">
      <t>タイショウ</t>
    </rPh>
    <rPh sb="23" eb="24">
      <t>ガイ</t>
    </rPh>
    <rPh sb="26" eb="28">
      <t>レイワ</t>
    </rPh>
    <rPh sb="29" eb="31">
      <t>ネンド</t>
    </rPh>
    <rPh sb="31" eb="33">
      <t>ケイカク</t>
    </rPh>
    <phoneticPr fontId="5"/>
  </si>
  <si>
    <r>
      <t>ビジネスマッチングによる
収益 ※補助対象外
【令和</t>
    </r>
    <r>
      <rPr>
        <u/>
        <sz val="10"/>
        <color theme="1"/>
        <rFont val="游明朝 Demibold"/>
        <family val="1"/>
        <charset val="128"/>
      </rPr>
      <t>５</t>
    </r>
    <r>
      <rPr>
        <sz val="10"/>
        <color theme="1"/>
        <rFont val="游明朝 Demibold"/>
        <family val="1"/>
        <charset val="128"/>
      </rPr>
      <t>年度計画】</t>
    </r>
    <rPh sb="13" eb="15">
      <t>シュウエキ</t>
    </rPh>
    <rPh sb="17" eb="19">
      <t>ホジョ</t>
    </rPh>
    <rPh sb="19" eb="21">
      <t>タイショウ</t>
    </rPh>
    <rPh sb="21" eb="22">
      <t>ガイ</t>
    </rPh>
    <rPh sb="24" eb="26">
      <t>レイワ</t>
    </rPh>
    <rPh sb="27" eb="29">
      <t>ネンド</t>
    </rPh>
    <rPh sb="29" eb="31">
      <t>ケイカク</t>
    </rPh>
    <phoneticPr fontId="5"/>
  </si>
  <si>
    <r>
      <t>合計
【令和</t>
    </r>
    <r>
      <rPr>
        <u/>
        <sz val="10"/>
        <color theme="1"/>
        <rFont val="游明朝 Demibold"/>
        <family val="1"/>
        <charset val="128"/>
      </rPr>
      <t>５</t>
    </r>
    <r>
      <rPr>
        <sz val="10"/>
        <color theme="1"/>
        <rFont val="游明朝 Demibold"/>
        <family val="1"/>
        <charset val="128"/>
      </rPr>
      <t>年度計画】</t>
    </r>
    <phoneticPr fontId="5"/>
  </si>
  <si>
    <t>【参考】収支計画に係るグラフ</t>
    <rPh sb="1" eb="3">
      <t>サンコウ</t>
    </rPh>
    <rPh sb="4" eb="6">
      <t>シュウシ</t>
    </rPh>
    <rPh sb="6" eb="8">
      <t>ケイカク</t>
    </rPh>
    <rPh sb="9" eb="10">
      <t>カカ</t>
    </rPh>
    <phoneticPr fontId="4"/>
  </si>
  <si>
    <t>＜令和６年度 地域デジタル化支援促進事業の計画に係るグラフ＞</t>
    <rPh sb="1" eb="3">
      <t>レイワ</t>
    </rPh>
    <rPh sb="4" eb="6">
      <t>ネンド</t>
    </rPh>
    <rPh sb="21" eb="23">
      <t>ケイカク</t>
    </rPh>
    <rPh sb="24" eb="25">
      <t>カカ</t>
    </rPh>
    <phoneticPr fontId="4"/>
  </si>
  <si>
    <t>※グラフは自動で作成されます。</t>
    <rPh sb="5" eb="7">
      <t>ジドウ</t>
    </rPh>
    <rPh sb="8" eb="10">
      <t>サクセイ</t>
    </rPh>
    <phoneticPr fontId="4"/>
  </si>
  <si>
    <t>・デジタル化支援コンサルティングの契約件数(件)</t>
    <rPh sb="17" eb="21">
      <t>ケイヤクケンスウ</t>
    </rPh>
    <rPh sb="22" eb="23">
      <t>ケン</t>
    </rPh>
    <phoneticPr fontId="4"/>
  </si>
  <si>
    <t>・デジタル化支援コンサルティングの契約件数に基づく補助金額(万円)</t>
    <rPh sb="17" eb="21">
      <t>ケイヤクケンスウ</t>
    </rPh>
    <rPh sb="22" eb="23">
      <t>モト</t>
    </rPh>
    <rPh sb="25" eb="28">
      <t>ホジョキン</t>
    </rPh>
    <rPh sb="28" eb="29">
      <t>ガク</t>
    </rPh>
    <rPh sb="30" eb="32">
      <t>マンエン</t>
    </rPh>
    <phoneticPr fontId="4"/>
  </si>
  <si>
    <t>・デジタル化支援コンサルティングの契約件数に基づく１人当たり補助金額(万円)</t>
    <rPh sb="17" eb="21">
      <t>ケイヤクケンスウ</t>
    </rPh>
    <rPh sb="22" eb="23">
      <t>モト</t>
    </rPh>
    <rPh sb="26" eb="27">
      <t>ヒト</t>
    </rPh>
    <rPh sb="27" eb="28">
      <t>ア</t>
    </rPh>
    <rPh sb="30" eb="33">
      <t>ホジョキン</t>
    </rPh>
    <rPh sb="33" eb="34">
      <t>ガク</t>
    </rPh>
    <rPh sb="35" eb="37">
      <t>マンエン</t>
    </rPh>
    <phoneticPr fontId="4"/>
  </si>
  <si>
    <r>
      <rPr>
        <sz val="12"/>
        <color theme="2" tint="-9.9978637043366805E-2"/>
        <rFont val="游明朝 Demibold"/>
        <family val="1"/>
        <charset val="128"/>
      </rPr>
      <t>■</t>
    </r>
    <r>
      <rPr>
        <sz val="12"/>
        <color theme="1"/>
        <rFont val="游明朝 Demibold"/>
        <family val="1"/>
        <charset val="128"/>
      </rPr>
      <t xml:space="preserve">：令和６年度計画(プランニングのみ)　
</t>
    </r>
    <r>
      <rPr>
        <sz val="12"/>
        <color theme="2" tint="-0.499984740745262"/>
        <rFont val="游明朝 Demibold"/>
        <family val="1"/>
        <charset val="128"/>
      </rPr>
      <t>■</t>
    </r>
    <r>
      <rPr>
        <sz val="12"/>
        <color theme="1"/>
        <rFont val="游明朝 Demibold"/>
        <family val="1"/>
        <charset val="128"/>
      </rPr>
      <t>：令和６年度計画(実行支援のみ)　　　
■：令和６年度計画(プランニング＋実行支援)</t>
    </r>
    <rPh sb="7" eb="9">
      <t>ケイカク</t>
    </rPh>
    <rPh sb="28" eb="30">
      <t>ケイカク</t>
    </rPh>
    <rPh sb="31" eb="35">
      <t>ジッコウシエン</t>
    </rPh>
    <rPh sb="44" eb="46">
      <t>レイワ</t>
    </rPh>
    <rPh sb="47" eb="49">
      <t>ネンド</t>
    </rPh>
    <rPh sb="49" eb="51">
      <t>ケイカク</t>
    </rPh>
    <rPh sb="59" eb="63">
      <t>ジッコウシエン</t>
    </rPh>
    <phoneticPr fontId="4"/>
  </si>
  <si>
    <t>【参考】その他収入(システム関連収入等)
(　　　　　　　　　　　　　　　)</t>
    <rPh sb="1" eb="3">
      <t>サンコウ</t>
    </rPh>
    <rPh sb="6" eb="7">
      <t>タ</t>
    </rPh>
    <rPh sb="7" eb="9">
      <t>シュウニュウ</t>
    </rPh>
    <rPh sb="14" eb="16">
      <t>カンレン</t>
    </rPh>
    <rPh sb="16" eb="18">
      <t>シュウニュウ</t>
    </rPh>
    <rPh sb="18" eb="19">
      <t>ナド</t>
    </rPh>
    <phoneticPr fontId="4"/>
  </si>
  <si>
    <t>＜令和５年度 地域デジタル化支援促進事業の計画と実績に係るグラフ＞</t>
    <rPh sb="1" eb="3">
      <t>レイワ</t>
    </rPh>
    <rPh sb="4" eb="6">
      <t>ネンド</t>
    </rPh>
    <rPh sb="21" eb="23">
      <t>ケイカク</t>
    </rPh>
    <rPh sb="24" eb="26">
      <t>ジッセキ</t>
    </rPh>
    <rPh sb="27" eb="28">
      <t>カカ</t>
    </rPh>
    <phoneticPr fontId="4"/>
  </si>
  <si>
    <r>
      <rPr>
        <sz val="12"/>
        <color theme="0" tint="-0.14999847407452621"/>
        <rFont val="游明朝 Demibold"/>
        <family val="1"/>
        <charset val="128"/>
      </rPr>
      <t>■</t>
    </r>
    <r>
      <rPr>
        <sz val="12"/>
        <color theme="1"/>
        <rFont val="游明朝 Demibold"/>
        <family val="1"/>
        <charset val="128"/>
      </rPr>
      <t>：令和５年度の計画(プランニングのみ)　　　　　　</t>
    </r>
    <r>
      <rPr>
        <sz val="12"/>
        <color theme="0" tint="-0.34998626667073579"/>
        <rFont val="游明朝 Demibold"/>
        <family val="1"/>
        <charset val="128"/>
      </rPr>
      <t>■</t>
    </r>
    <r>
      <rPr>
        <sz val="12"/>
        <color theme="1"/>
        <rFont val="游明朝 Demibold"/>
        <family val="1"/>
        <charset val="128"/>
      </rPr>
      <t xml:space="preserve">：令和５年度の計画(実行支援のみ)
</t>
    </r>
    <r>
      <rPr>
        <sz val="12"/>
        <color theme="0" tint="-0.499984740745262"/>
        <rFont val="游明朝 Demibold"/>
        <family val="1"/>
        <charset val="128"/>
      </rPr>
      <t>■</t>
    </r>
    <r>
      <rPr>
        <sz val="12"/>
        <color theme="1"/>
        <rFont val="游明朝 Demibold"/>
        <family val="1"/>
        <charset val="128"/>
      </rPr>
      <t>：令和５年度の計画(プランニング＋実行支援)　</t>
    </r>
    <r>
      <rPr>
        <sz val="12"/>
        <color theme="9" tint="-0.249977111117893"/>
        <rFont val="游明朝 Demibold"/>
        <family val="1"/>
        <charset val="128"/>
      </rPr>
      <t>■</t>
    </r>
    <r>
      <rPr>
        <sz val="12"/>
        <color theme="1"/>
        <rFont val="游明朝 Demibold"/>
        <family val="1"/>
        <charset val="128"/>
      </rPr>
      <t xml:space="preserve">：令和５年度の実績(プランニングのみ)
</t>
    </r>
    <r>
      <rPr>
        <sz val="12"/>
        <color theme="4" tint="-0.249977111117893"/>
        <rFont val="游明朝 Demibold"/>
        <family val="1"/>
        <charset val="128"/>
      </rPr>
      <t>■</t>
    </r>
    <r>
      <rPr>
        <sz val="12"/>
        <color theme="1"/>
        <rFont val="游明朝 Demibold"/>
        <family val="1"/>
        <charset val="128"/>
      </rPr>
      <t>：令和５年度の実績(実行支援のみ)　　　</t>
    </r>
    <r>
      <rPr>
        <sz val="12"/>
        <color theme="7" tint="-0.249977111117893"/>
        <rFont val="游明朝 Demibold"/>
        <family val="1"/>
        <charset val="128"/>
      </rPr>
      <t>■</t>
    </r>
    <r>
      <rPr>
        <sz val="12"/>
        <color theme="1"/>
        <rFont val="游明朝 Demibold"/>
        <family val="1"/>
        <charset val="128"/>
      </rPr>
      <t>：令和５年度の実績(プランニング＋実行支援)</t>
    </r>
    <rPh sb="37" eb="41">
      <t>ジッコウシエン</t>
    </rPh>
    <rPh sb="63" eb="67">
      <t>ジッコウシエン</t>
    </rPh>
    <rPh sb="101" eb="105">
      <t>ジッコウシエン</t>
    </rPh>
    <rPh sb="129" eb="133">
      <t>ジッコウシエン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</si>
</sst>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万&quot;&quot;円&quot;"/>
    <numFmt numFmtId="177" formatCode="0.0"/>
    <numFmt numFmtId="178" formatCode="0.0_);[Red]\(0.0\)"/>
    <numFmt numFmtId="179" formatCode="#,##0&quot;件&quot;"/>
    <numFmt numFmtId="180" formatCode="#,##0&quot;万円&quot;"/>
    <numFmt numFmtId="181" formatCode="0_);[Red]\(0\)"/>
    <numFmt numFmtId="182" formatCode="#,##0_ ;[Red]\-#,##0\ "/>
  </numFmts>
  <fonts count="42"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游明朝 Demibold"/>
      <family val="1"/>
      <charset val="128"/>
    </font>
    <font>
      <sz val="6"/>
      <name val="游ゴシック"/>
      <family val="2"/>
      <charset val="128"/>
      <scheme val="minor"/>
    </font>
    <font>
      <sz val="6"/>
      <name val="ＭＳ Ｐゴシック"/>
      <family val="3"/>
      <charset val="128"/>
    </font>
    <font>
      <sz val="11"/>
      <color theme="1"/>
      <name val="游明朝 Demibold"/>
      <family val="1"/>
      <charset val="128"/>
    </font>
    <font>
      <b/>
      <sz val="12"/>
      <color theme="1"/>
      <name val="游明朝 Demibold"/>
      <family val="1"/>
      <charset val="128"/>
    </font>
    <font>
      <sz val="12"/>
      <color theme="1"/>
      <name val="游明朝 Demibold"/>
      <family val="1"/>
      <charset val="128"/>
    </font>
    <font>
      <sz val="6"/>
      <name val="游ゴシック"/>
      <family val="3"/>
      <charset val="128"/>
    </font>
    <font>
      <sz val="11"/>
      <color theme="1"/>
      <name val="游ゴシック"/>
      <family val="3"/>
      <charset val="128"/>
    </font>
    <font>
      <sz val="11"/>
      <color rgb="FFC00000"/>
      <name val="游明朝 Demibold"/>
      <family val="1"/>
      <charset val="128"/>
    </font>
    <font>
      <b/>
      <sz val="10"/>
      <color theme="1"/>
      <name val="游明朝 Demibold"/>
      <family val="1"/>
      <charset val="128"/>
    </font>
    <font>
      <sz val="10"/>
      <color theme="1"/>
      <name val="游明朝 Demibold"/>
      <family val="1"/>
      <charset val="128"/>
    </font>
    <font>
      <sz val="12"/>
      <color theme="0"/>
      <name val="游明朝 Demibold"/>
      <family val="1"/>
      <charset val="128"/>
    </font>
    <font>
      <sz val="12"/>
      <name val="游明朝 Demibold"/>
      <family val="1"/>
      <charset val="128"/>
    </font>
    <font>
      <sz val="11"/>
      <color theme="0" tint="-0.34998626667073579"/>
      <name val="游明朝 Demibold"/>
      <family val="1"/>
      <charset val="128"/>
    </font>
    <font>
      <b/>
      <sz val="12"/>
      <color rgb="FFFF0000"/>
      <name val="游明朝 Demibold"/>
      <family val="1"/>
      <charset val="128"/>
    </font>
    <font>
      <sz val="12"/>
      <color rgb="FFFF0000"/>
      <name val="游明朝 Demibold"/>
      <family val="1"/>
      <charset val="128"/>
    </font>
    <font>
      <b/>
      <sz val="11"/>
      <color theme="0"/>
      <name val="游明朝 Demibold"/>
      <family val="1"/>
      <charset val="128"/>
    </font>
    <font>
      <sz val="10.5"/>
      <color theme="1"/>
      <name val="游明朝 Demibold"/>
      <family val="1"/>
      <charset val="128"/>
    </font>
    <font>
      <sz val="12"/>
      <color theme="2" tint="-9.9978637043366805E-2"/>
      <name val="游明朝 Demibold"/>
      <family val="1"/>
      <charset val="128"/>
    </font>
    <font>
      <sz val="12"/>
      <color theme="2" tint="-0.499984740745262"/>
      <name val="游明朝 Demibold"/>
      <family val="1"/>
      <charset val="128"/>
    </font>
    <font>
      <b/>
      <sz val="10.5"/>
      <color theme="1"/>
      <name val="游明朝 Demibold"/>
      <family val="1"/>
      <charset val="128"/>
    </font>
    <font>
      <sz val="11"/>
      <color theme="0"/>
      <name val="游明朝 Demibold"/>
      <family val="1"/>
      <charset val="128"/>
    </font>
    <font>
      <b/>
      <sz val="11"/>
      <color theme="1"/>
      <name val="游明朝 Demibold"/>
      <family val="1"/>
      <charset val="128"/>
    </font>
    <font>
      <b/>
      <sz val="11"/>
      <color rgb="FFFF0000"/>
      <name val="游明朝 Demibold"/>
      <family val="1"/>
      <charset val="128"/>
    </font>
    <font>
      <sz val="11"/>
      <color rgb="FFFF0000"/>
      <name val="游明朝 Demibold"/>
      <family val="1"/>
      <charset val="128"/>
    </font>
    <font>
      <b/>
      <u/>
      <sz val="14"/>
      <color rgb="FFFF0000"/>
      <name val="游明朝 Demibold"/>
      <family val="1"/>
      <charset val="128"/>
    </font>
    <font>
      <sz val="12"/>
      <color theme="1"/>
      <name val="游明朝 Demibold"/>
      <family val="1"/>
    </font>
    <font>
      <sz val="11"/>
      <color theme="1"/>
      <name val="游明朝 Demibold"/>
      <family val="1"/>
    </font>
    <font>
      <sz val="12"/>
      <color rgb="FFFF0000"/>
      <name val="游明朝 Demibold"/>
      <family val="1"/>
    </font>
    <font>
      <sz val="11"/>
      <color rgb="FFFF0000"/>
      <name val="游明朝 Demibold"/>
      <family val="1"/>
    </font>
    <font>
      <sz val="14"/>
      <name val="游明朝 Demibold"/>
      <family val="1"/>
      <charset val="128"/>
    </font>
    <font>
      <u/>
      <sz val="10"/>
      <color theme="1"/>
      <name val="游明朝 Demibold"/>
      <family val="1"/>
      <charset val="128"/>
    </font>
    <font>
      <sz val="12"/>
      <color theme="0" tint="-0.14999847407452621"/>
      <name val="游明朝 Demibold"/>
      <family val="1"/>
      <charset val="128"/>
    </font>
    <font>
      <sz val="12"/>
      <color theme="0" tint="-0.34998626667073579"/>
      <name val="游明朝 Demibold"/>
      <family val="1"/>
      <charset val="128"/>
    </font>
    <font>
      <sz val="12"/>
      <color theme="0" tint="-0.499984740745262"/>
      <name val="游明朝 Demibold"/>
      <family val="1"/>
      <charset val="128"/>
    </font>
    <font>
      <sz val="12"/>
      <color theme="9" tint="-0.249977111117893"/>
      <name val="游明朝 Demibold"/>
      <family val="1"/>
      <charset val="128"/>
    </font>
    <font>
      <sz val="12"/>
      <color theme="4" tint="-0.249977111117893"/>
      <name val="游明朝 Demibold"/>
      <family val="1"/>
      <charset val="128"/>
    </font>
    <font>
      <sz val="12"/>
      <color theme="7" tint="-0.249977111117893"/>
      <name val="游明朝 Demibold"/>
      <family val="1"/>
      <charset val="128"/>
    </font>
    <font>
      <sz val="11"/>
      <color theme="0" tint="-0.34998626667073579"/>
      <name val="游明朝 Demibold"/>
      <family val="1"/>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0" tint="-0.34998626667073579"/>
        <bgColor indexed="64"/>
      </patternFill>
    </fill>
  </fills>
  <borders count="116">
    <border>
      <left/>
      <right/>
      <top/>
      <bottom/>
      <diagonal/>
    </border>
    <border>
      <left style="medium">
        <color rgb="FFC00000"/>
      </left>
      <right style="medium">
        <color rgb="FFC00000"/>
      </right>
      <top style="medium">
        <color rgb="FFC00000"/>
      </top>
      <bottom style="medium">
        <color rgb="FFC00000"/>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diagonal/>
    </border>
    <border>
      <left/>
      <right style="thin">
        <color theme="1"/>
      </right>
      <top/>
      <bottom style="thin">
        <color theme="1"/>
      </bottom>
      <diagonal/>
    </border>
    <border>
      <left/>
      <right/>
      <top style="thin">
        <color theme="1"/>
      </top>
      <bottom style="thin">
        <color theme="1"/>
      </bottom>
      <diagonal/>
    </border>
    <border>
      <left style="thin">
        <color theme="1"/>
      </left>
      <right style="thin">
        <color theme="1"/>
      </right>
      <top/>
      <bottom style="double">
        <color theme="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medium">
        <color indexed="64"/>
      </top>
      <bottom style="thin">
        <color theme="1"/>
      </bottom>
      <diagonal/>
    </border>
    <border>
      <left style="medium">
        <color indexed="64"/>
      </left>
      <right/>
      <top style="medium">
        <color indexed="64"/>
      </top>
      <bottom/>
      <diagonal/>
    </border>
    <border>
      <left style="thin">
        <color theme="1"/>
      </left>
      <right/>
      <top style="thin">
        <color theme="1"/>
      </top>
      <bottom/>
      <diagonal/>
    </border>
    <border>
      <left style="thin">
        <color theme="1"/>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double">
        <color theme="1"/>
      </top>
      <bottom style="thin">
        <color theme="1"/>
      </bottom>
      <diagonal/>
    </border>
    <border>
      <left/>
      <right/>
      <top style="thin">
        <color theme="1"/>
      </top>
      <bottom/>
      <diagonal/>
    </border>
    <border>
      <left style="medium">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medium">
        <color theme="1"/>
      </right>
      <top/>
      <bottom style="thin">
        <color theme="1"/>
      </bottom>
      <diagonal/>
    </border>
    <border>
      <left style="thin">
        <color indexed="64"/>
      </left>
      <right/>
      <top style="medium">
        <color theme="1"/>
      </top>
      <bottom style="thin">
        <color indexed="64"/>
      </bottom>
      <diagonal/>
    </border>
    <border>
      <left style="thin">
        <color theme="1"/>
      </left>
      <right/>
      <top/>
      <bottom/>
      <diagonal/>
    </border>
    <border>
      <left style="thin">
        <color theme="1"/>
      </left>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right/>
      <top style="medium">
        <color rgb="FFC00000"/>
      </top>
      <bottom/>
      <diagonal/>
    </border>
    <border>
      <left/>
      <right style="thin">
        <color theme="1"/>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style="thin">
        <color theme="1"/>
      </left>
      <right style="thin">
        <color theme="1"/>
      </right>
      <top style="double">
        <color theme="1"/>
      </top>
      <bottom style="thin">
        <color theme="1"/>
      </bottom>
      <diagonal/>
    </border>
    <border>
      <left style="thin">
        <color theme="1"/>
      </left>
      <right style="medium">
        <color theme="1"/>
      </right>
      <top style="double">
        <color theme="1"/>
      </top>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64"/>
      </left>
      <right style="thin">
        <color theme="1"/>
      </right>
      <top/>
      <bottom/>
      <diagonal/>
    </border>
    <border>
      <left style="thin">
        <color theme="1"/>
      </left>
      <right style="thin">
        <color theme="1"/>
      </right>
      <top style="thin">
        <color theme="1"/>
      </top>
      <bottom/>
      <diagonal/>
    </border>
    <border>
      <left/>
      <right/>
      <top/>
      <bottom style="thin">
        <color theme="1"/>
      </bottom>
      <diagonal/>
    </border>
    <border>
      <left/>
      <right/>
      <top style="medium">
        <color theme="1"/>
      </top>
      <bottom/>
      <diagonal/>
    </border>
    <border>
      <left style="thin">
        <color theme="1"/>
      </left>
      <right/>
      <top style="medium">
        <color indexed="64"/>
      </top>
      <bottom style="thin">
        <color theme="1"/>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indexed="64"/>
      </right>
      <top style="double">
        <color indexed="64"/>
      </top>
      <bottom style="medium">
        <color indexed="64"/>
      </bottom>
      <diagonal/>
    </border>
    <border>
      <left style="thin">
        <color theme="1"/>
      </left>
      <right style="thin">
        <color indexed="64"/>
      </right>
      <top style="medium">
        <color indexed="64"/>
      </top>
      <bottom style="medium">
        <color indexed="64"/>
      </bottom>
      <diagonal/>
    </border>
    <border>
      <left style="thin">
        <color theme="1"/>
      </left>
      <right style="thin">
        <color indexed="64"/>
      </right>
      <top style="medium">
        <color indexed="64"/>
      </top>
      <bottom/>
      <diagonal/>
    </border>
    <border>
      <left/>
      <right/>
      <top style="medium">
        <color indexed="64"/>
      </top>
      <bottom style="thin">
        <color theme="1"/>
      </bottom>
      <diagonal/>
    </border>
    <border>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indexed="64"/>
      </left>
      <right/>
      <top/>
      <bottom/>
      <diagonal/>
    </border>
    <border>
      <left/>
      <right style="thin">
        <color indexed="64"/>
      </right>
      <top/>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diagonal/>
    </border>
    <border>
      <left/>
      <right/>
      <top style="double">
        <color theme="1"/>
      </top>
      <bottom/>
      <diagonal/>
    </border>
    <border>
      <left/>
      <right/>
      <top/>
      <bottom style="medium">
        <color theme="1"/>
      </bottom>
      <diagonal/>
    </border>
    <border>
      <left style="medium">
        <color theme="1"/>
      </left>
      <right/>
      <top style="double">
        <color theme="1"/>
      </top>
      <bottom/>
      <diagonal/>
    </border>
    <border>
      <left style="medium">
        <color theme="1"/>
      </left>
      <right/>
      <top/>
      <bottom/>
      <diagonal/>
    </border>
    <border>
      <left style="medium">
        <color theme="1"/>
      </left>
      <right/>
      <top/>
      <bottom style="double">
        <color theme="1"/>
      </bottom>
      <diagonal/>
    </border>
    <border>
      <left style="thin">
        <color theme="1"/>
      </left>
      <right style="thin">
        <color theme="1"/>
      </right>
      <top/>
      <bottom style="medium">
        <color theme="1"/>
      </bottom>
      <diagonal/>
    </border>
    <border>
      <left style="thin">
        <color indexed="64"/>
      </left>
      <right style="thin">
        <color indexed="64"/>
      </right>
      <top style="thin">
        <color indexed="64"/>
      </top>
      <bottom style="thin">
        <color theme="1"/>
      </bottom>
      <diagonal/>
    </border>
    <border>
      <left/>
      <right/>
      <top/>
      <bottom style="medium">
        <color indexed="64"/>
      </bottom>
      <diagonal/>
    </border>
    <border>
      <left style="medium">
        <color theme="1"/>
      </left>
      <right style="thin">
        <color theme="1"/>
      </right>
      <top style="double">
        <color theme="1"/>
      </top>
      <bottom/>
      <diagonal/>
    </border>
    <border>
      <left style="medium">
        <color theme="1"/>
      </left>
      <right style="thin">
        <color theme="1"/>
      </right>
      <top/>
      <bottom/>
      <diagonal/>
    </border>
    <border>
      <left style="medium">
        <color theme="1"/>
      </left>
      <right style="thin">
        <color theme="1"/>
      </right>
      <top/>
      <bottom style="double">
        <color theme="1"/>
      </bottom>
      <diagonal/>
    </border>
    <border>
      <left style="thin">
        <color theme="1"/>
      </left>
      <right/>
      <top style="medium">
        <color indexed="64"/>
      </top>
      <bottom/>
      <diagonal/>
    </border>
    <border>
      <left/>
      <right style="medium">
        <color indexed="64"/>
      </right>
      <top style="medium">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style="medium">
        <color theme="1"/>
      </bottom>
      <diagonal/>
    </border>
    <border>
      <left style="medium">
        <color indexed="64"/>
      </left>
      <right style="medium">
        <color indexed="64"/>
      </right>
      <top style="medium">
        <color theme="1"/>
      </top>
      <bottom/>
      <diagonal/>
    </border>
    <border>
      <left style="thin">
        <color theme="1"/>
      </left>
      <right style="medium">
        <color indexed="64"/>
      </right>
      <top style="medium">
        <color theme="1"/>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theme="1"/>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theme="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theme="1"/>
      </bottom>
      <diagonal/>
    </border>
    <border>
      <left style="medium">
        <color indexed="64"/>
      </left>
      <right style="thin">
        <color indexed="64"/>
      </right>
      <top style="thin">
        <color indexed="64"/>
      </top>
      <bottom style="thin">
        <color theme="1"/>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38" fontId="1" fillId="0" borderId="0" applyFont="0" applyFill="0" applyBorder="0" applyAlignment="0" applyProtection="0">
      <alignment vertical="center"/>
    </xf>
    <xf numFmtId="9" fontId="10" fillId="0" borderId="0" applyFont="0" applyFill="0" applyBorder="0" applyAlignment="0" applyProtection="0">
      <alignment vertical="center"/>
    </xf>
  </cellStyleXfs>
  <cellXfs count="337">
    <xf numFmtId="0" fontId="0" fillId="0" borderId="0" xfId="0">
      <alignment vertical="center"/>
    </xf>
    <xf numFmtId="0" fontId="6" fillId="0" borderId="0" xfId="2" applyFont="1">
      <alignment vertical="center"/>
    </xf>
    <xf numFmtId="0" fontId="7" fillId="0" borderId="0" xfId="2" applyFont="1">
      <alignment vertical="center"/>
    </xf>
    <xf numFmtId="0" fontId="8" fillId="0" borderId="0" xfId="2" applyFont="1">
      <alignment vertical="center"/>
    </xf>
    <xf numFmtId="0" fontId="8" fillId="0" borderId="0" xfId="2" applyFont="1" applyAlignment="1">
      <alignment horizontal="right" vertical="center"/>
    </xf>
    <xf numFmtId="0" fontId="11" fillId="0" borderId="0" xfId="2" applyFont="1">
      <alignment vertical="center"/>
    </xf>
    <xf numFmtId="0" fontId="8" fillId="0" borderId="0" xfId="4" applyFont="1">
      <alignment vertical="center"/>
    </xf>
    <xf numFmtId="0" fontId="6" fillId="0" borderId="0" xfId="4" applyFont="1" applyAlignment="1">
      <alignment horizontal="center" vertical="center"/>
    </xf>
    <xf numFmtId="0" fontId="7" fillId="0" borderId="0" xfId="4" applyFont="1">
      <alignment vertical="center"/>
    </xf>
    <xf numFmtId="0" fontId="6" fillId="0" borderId="0" xfId="0" applyFont="1">
      <alignment vertical="center"/>
    </xf>
    <xf numFmtId="0" fontId="6" fillId="0" borderId="0" xfId="0" applyFont="1" applyAlignment="1">
      <alignment horizontal="right" vertical="center"/>
    </xf>
    <xf numFmtId="0" fontId="16" fillId="0" borderId="0" xfId="0" applyFont="1">
      <alignment vertical="center"/>
    </xf>
    <xf numFmtId="38" fontId="16" fillId="0" borderId="0" xfId="0" applyNumberFormat="1" applyFont="1">
      <alignment vertical="center"/>
    </xf>
    <xf numFmtId="0" fontId="6" fillId="0" borderId="0" xfId="0" applyFont="1" applyAlignment="1">
      <alignment horizontal="center" vertical="center"/>
    </xf>
    <xf numFmtId="0" fontId="3" fillId="0" borderId="0" xfId="2" applyFont="1" applyAlignment="1">
      <alignment horizontal="center" vertical="center"/>
    </xf>
    <xf numFmtId="176" fontId="6" fillId="5" borderId="22" xfId="2" applyNumberFormat="1" applyFont="1" applyFill="1" applyBorder="1">
      <alignment vertical="center"/>
    </xf>
    <xf numFmtId="0" fontId="8" fillId="0" borderId="0" xfId="2" applyFont="1" applyAlignment="1">
      <alignment horizontal="center" vertical="center"/>
    </xf>
    <xf numFmtId="0" fontId="17" fillId="0" borderId="0" xfId="4" applyFont="1">
      <alignment vertical="center"/>
    </xf>
    <xf numFmtId="0" fontId="8" fillId="0" borderId="0" xfId="0" applyFont="1">
      <alignment vertical="center"/>
    </xf>
    <xf numFmtId="0" fontId="20" fillId="0" borderId="0" xfId="2" applyFont="1">
      <alignment vertical="center"/>
    </xf>
    <xf numFmtId="0" fontId="6" fillId="6" borderId="26" xfId="2" applyFont="1" applyFill="1" applyBorder="1" applyAlignment="1">
      <alignment horizontal="center" vertical="center"/>
    </xf>
    <xf numFmtId="0" fontId="19" fillId="4" borderId="28" xfId="2" applyFont="1" applyFill="1" applyBorder="1" applyAlignment="1">
      <alignment horizontal="center" vertical="center"/>
    </xf>
    <xf numFmtId="9" fontId="8" fillId="0" borderId="0" xfId="1" applyFont="1" applyFill="1" applyBorder="1">
      <alignment vertical="center"/>
    </xf>
    <xf numFmtId="0" fontId="8" fillId="0" borderId="0" xfId="2" applyFont="1" applyAlignment="1">
      <alignment horizontal="left" vertical="center"/>
    </xf>
    <xf numFmtId="0" fontId="18" fillId="0" borderId="0" xfId="2" applyFont="1">
      <alignment vertical="center"/>
    </xf>
    <xf numFmtId="0" fontId="18" fillId="0" borderId="0" xfId="0" applyFont="1">
      <alignment vertical="center"/>
    </xf>
    <xf numFmtId="0" fontId="8" fillId="2" borderId="1" xfId="2" applyFont="1" applyFill="1" applyBorder="1" applyAlignment="1" applyProtection="1">
      <alignment horizontal="right" vertical="center" indent="1"/>
      <protection locked="0"/>
    </xf>
    <xf numFmtId="0" fontId="6" fillId="0" borderId="0" xfId="4" applyFont="1">
      <alignment vertical="center"/>
    </xf>
    <xf numFmtId="38" fontId="8" fillId="2" borderId="6" xfId="4" applyNumberFormat="1" applyFont="1" applyFill="1" applyBorder="1" applyAlignment="1">
      <alignment horizontal="center" vertical="center"/>
    </xf>
    <xf numFmtId="38" fontId="8" fillId="2" borderId="7" xfId="4" applyNumberFormat="1" applyFont="1" applyFill="1" applyBorder="1" applyAlignment="1">
      <alignment horizontal="center" vertical="center"/>
    </xf>
    <xf numFmtId="0" fontId="8" fillId="0" borderId="0" xfId="2" applyFont="1" applyAlignment="1" applyProtection="1">
      <alignment horizontal="right" vertical="center" indent="1"/>
      <protection locked="0"/>
    </xf>
    <xf numFmtId="38" fontId="8" fillId="3" borderId="1" xfId="5" applyFont="1" applyFill="1" applyBorder="1" applyAlignment="1">
      <alignment horizontal="right" vertical="center" indent="1"/>
    </xf>
    <xf numFmtId="0" fontId="8" fillId="0" borderId="0" xfId="2" quotePrefix="1" applyFont="1">
      <alignment vertical="center"/>
    </xf>
    <xf numFmtId="0" fontId="8" fillId="0" borderId="0" xfId="2" applyFont="1" applyAlignment="1">
      <alignment horizontal="right" vertical="center" indent="1"/>
    </xf>
    <xf numFmtId="178" fontId="8" fillId="3" borderId="1" xfId="1" applyNumberFormat="1" applyFont="1" applyFill="1" applyBorder="1" applyAlignment="1">
      <alignment horizontal="right" vertical="center" indent="1"/>
    </xf>
    <xf numFmtId="0" fontId="8" fillId="0" borderId="34" xfId="2" applyFont="1" applyBorder="1" applyAlignment="1">
      <alignment horizontal="right" vertical="center" indent="1"/>
    </xf>
    <xf numFmtId="38" fontId="6" fillId="0" borderId="2" xfId="2" applyNumberFormat="1" applyFont="1" applyBorder="1">
      <alignment vertical="center"/>
    </xf>
    <xf numFmtId="0" fontId="15" fillId="0" borderId="0" xfId="2" applyFont="1">
      <alignment vertical="center"/>
    </xf>
    <xf numFmtId="0" fontId="23" fillId="0" borderId="0" xfId="2" applyFont="1">
      <alignment vertical="center"/>
    </xf>
    <xf numFmtId="0" fontId="7" fillId="0" borderId="0" xfId="2" applyFont="1" applyAlignment="1">
      <alignment vertical="center" wrapText="1"/>
    </xf>
    <xf numFmtId="180" fontId="6" fillId="5" borderId="3" xfId="2" applyNumberFormat="1" applyFont="1" applyFill="1" applyBorder="1">
      <alignment vertical="center"/>
    </xf>
    <xf numFmtId="180" fontId="6" fillId="5" borderId="22" xfId="2" applyNumberFormat="1" applyFont="1" applyFill="1" applyBorder="1">
      <alignment vertical="center"/>
    </xf>
    <xf numFmtId="179" fontId="6" fillId="5" borderId="22" xfId="2" applyNumberFormat="1" applyFont="1" applyFill="1" applyBorder="1">
      <alignment vertical="center"/>
    </xf>
    <xf numFmtId="38" fontId="6" fillId="0" borderId="39" xfId="2" applyNumberFormat="1" applyFont="1" applyBorder="1">
      <alignment vertical="center"/>
    </xf>
    <xf numFmtId="180" fontId="6" fillId="5" borderId="23" xfId="2" applyNumberFormat="1" applyFont="1" applyFill="1" applyBorder="1">
      <alignment vertical="center"/>
    </xf>
    <xf numFmtId="176" fontId="6" fillId="5" borderId="40" xfId="2" applyNumberFormat="1" applyFont="1" applyFill="1" applyBorder="1">
      <alignment vertical="center"/>
    </xf>
    <xf numFmtId="0" fontId="6" fillId="0" borderId="0" xfId="0" applyFont="1" applyAlignment="1">
      <alignment vertical="center" wrapText="1"/>
    </xf>
    <xf numFmtId="0" fontId="6" fillId="0" borderId="0" xfId="2" applyFont="1" applyAlignment="1">
      <alignment horizontal="right" vertical="center"/>
    </xf>
    <xf numFmtId="38" fontId="8" fillId="0" borderId="2" xfId="4" applyNumberFormat="1" applyFont="1" applyBorder="1" applyAlignment="1">
      <alignment horizontal="right" vertical="center"/>
    </xf>
    <xf numFmtId="181" fontId="8" fillId="2" borderId="2" xfId="5" applyNumberFormat="1" applyFont="1" applyFill="1" applyBorder="1" applyAlignment="1">
      <alignment horizontal="right" vertical="center"/>
    </xf>
    <xf numFmtId="181" fontId="8" fillId="3" borderId="2" xfId="5" applyNumberFormat="1" applyFont="1" applyFill="1" applyBorder="1" applyAlignment="1">
      <alignment horizontal="right" vertical="center"/>
    </xf>
    <xf numFmtId="38" fontId="8" fillId="3" borderId="6" xfId="4" applyNumberFormat="1" applyFont="1" applyFill="1" applyBorder="1" applyAlignment="1">
      <alignment horizontal="center" vertical="center"/>
    </xf>
    <xf numFmtId="177" fontId="8" fillId="0" borderId="0" xfId="4" applyNumberFormat="1" applyFont="1">
      <alignment vertical="center"/>
    </xf>
    <xf numFmtId="38" fontId="6" fillId="2" borderId="39" xfId="2" applyNumberFormat="1" applyFont="1" applyFill="1" applyBorder="1">
      <alignment vertical="center"/>
    </xf>
    <xf numFmtId="0" fontId="8" fillId="0" borderId="0" xfId="4" applyFont="1" applyAlignment="1">
      <alignment horizontal="left" vertical="center"/>
    </xf>
    <xf numFmtId="0" fontId="6" fillId="0" borderId="55" xfId="2" applyFont="1" applyBorder="1" applyAlignment="1">
      <alignment horizontal="center" vertical="center" wrapText="1"/>
    </xf>
    <xf numFmtId="0" fontId="6" fillId="0" borderId="64" xfId="2" applyFont="1" applyBorder="1" applyAlignment="1">
      <alignment horizontal="center" vertical="center" wrapText="1"/>
    </xf>
    <xf numFmtId="0" fontId="6" fillId="0" borderId="60" xfId="2" applyFont="1" applyBorder="1" applyAlignment="1">
      <alignment horizontal="center" vertical="center"/>
    </xf>
    <xf numFmtId="0" fontId="6" fillId="0" borderId="19" xfId="2" applyFont="1" applyBorder="1" applyAlignment="1">
      <alignment horizontal="center" vertical="center"/>
    </xf>
    <xf numFmtId="38" fontId="8" fillId="2" borderId="2" xfId="4" applyNumberFormat="1" applyFont="1" applyFill="1" applyBorder="1" applyAlignment="1">
      <alignment horizontal="center" vertical="center"/>
    </xf>
    <xf numFmtId="0" fontId="6" fillId="0" borderId="2" xfId="4" applyFont="1" applyBorder="1" applyAlignment="1">
      <alignment horizontal="center" vertical="center" wrapText="1"/>
    </xf>
    <xf numFmtId="0" fontId="6" fillId="0" borderId="2" xfId="4" applyFont="1" applyBorder="1" applyAlignment="1">
      <alignment horizontal="center" vertical="center"/>
    </xf>
    <xf numFmtId="38" fontId="6" fillId="0" borderId="2" xfId="4" applyNumberFormat="1" applyFont="1" applyBorder="1" applyAlignment="1">
      <alignment horizontal="right" vertical="center"/>
    </xf>
    <xf numFmtId="0" fontId="25" fillId="0" borderId="0" xfId="2" applyFont="1">
      <alignment vertical="center"/>
    </xf>
    <xf numFmtId="0" fontId="6" fillId="0" borderId="25" xfId="4" applyFont="1" applyBorder="1" applyAlignment="1">
      <alignment horizontal="center" vertical="center" wrapText="1"/>
    </xf>
    <xf numFmtId="0" fontId="6" fillId="0" borderId="3" xfId="4" applyFont="1" applyBorder="1" applyAlignment="1">
      <alignment horizontal="center" vertical="center" wrapText="1"/>
    </xf>
    <xf numFmtId="38" fontId="6" fillId="0" borderId="25" xfId="4" applyNumberFormat="1" applyFont="1" applyBorder="1" applyAlignment="1">
      <alignment horizontal="right" vertical="center"/>
    </xf>
    <xf numFmtId="38" fontId="6" fillId="0" borderId="76" xfId="4" applyNumberFormat="1" applyFont="1" applyBorder="1" applyAlignment="1">
      <alignment horizontal="right" vertical="center"/>
    </xf>
    <xf numFmtId="38" fontId="6" fillId="0" borderId="44" xfId="4" applyNumberFormat="1" applyFont="1" applyBorder="1" applyAlignment="1">
      <alignment horizontal="right" vertical="center"/>
    </xf>
    <xf numFmtId="38" fontId="6" fillId="3" borderId="2" xfId="4" applyNumberFormat="1" applyFont="1" applyFill="1" applyBorder="1" applyAlignment="1">
      <alignment horizontal="center" vertical="center"/>
    </xf>
    <xf numFmtId="38" fontId="6" fillId="3" borderId="44" xfId="4" applyNumberFormat="1" applyFont="1" applyFill="1" applyBorder="1" applyAlignment="1">
      <alignment horizontal="center" vertical="center"/>
    </xf>
    <xf numFmtId="0" fontId="26" fillId="0" borderId="0" xfId="4" applyFont="1">
      <alignment vertical="center"/>
    </xf>
    <xf numFmtId="38" fontId="6" fillId="2" borderId="2" xfId="5" applyFont="1" applyFill="1" applyBorder="1" applyAlignment="1">
      <alignment horizontal="right" vertical="center"/>
    </xf>
    <xf numFmtId="38" fontId="6" fillId="2" borderId="44" xfId="5" applyFont="1" applyFill="1" applyBorder="1" applyAlignment="1">
      <alignment horizontal="right" vertical="center"/>
    </xf>
    <xf numFmtId="38" fontId="6" fillId="2" borderId="3" xfId="5" applyFont="1" applyFill="1" applyBorder="1" applyAlignment="1">
      <alignment horizontal="right" vertical="center"/>
    </xf>
    <xf numFmtId="38" fontId="6" fillId="2" borderId="45" xfId="5" applyFont="1" applyFill="1" applyBorder="1" applyAlignment="1">
      <alignment horizontal="right" vertical="center"/>
    </xf>
    <xf numFmtId="38" fontId="8" fillId="3" borderId="20" xfId="4" applyNumberFormat="1" applyFont="1" applyFill="1" applyBorder="1" applyAlignment="1">
      <alignment horizontal="center" vertical="center"/>
    </xf>
    <xf numFmtId="181" fontId="8" fillId="3" borderId="47" xfId="5" applyNumberFormat="1" applyFont="1" applyFill="1" applyBorder="1" applyAlignment="1">
      <alignment horizontal="right" vertical="center"/>
    </xf>
    <xf numFmtId="9" fontId="8" fillId="0" borderId="1" xfId="1" applyFont="1" applyFill="1" applyBorder="1" applyAlignment="1">
      <alignment horizontal="center" vertical="center"/>
    </xf>
    <xf numFmtId="38" fontId="8" fillId="0" borderId="0" xfId="5" applyFont="1" applyFill="1" applyBorder="1" applyAlignment="1">
      <alignment horizontal="right" vertical="center" indent="1"/>
    </xf>
    <xf numFmtId="38" fontId="6" fillId="2" borderId="4" xfId="2" applyNumberFormat="1" applyFont="1" applyFill="1" applyBorder="1" applyAlignment="1" applyProtection="1">
      <alignment horizontal="right" vertical="center"/>
      <protection locked="0"/>
    </xf>
    <xf numFmtId="38" fontId="6" fillId="2" borderId="77" xfId="2" applyNumberFormat="1" applyFont="1" applyFill="1" applyBorder="1" applyAlignment="1" applyProtection="1">
      <alignment horizontal="right" vertical="center"/>
      <protection locked="0"/>
    </xf>
    <xf numFmtId="38" fontId="6" fillId="2" borderId="47" xfId="2" applyNumberFormat="1" applyFont="1" applyFill="1" applyBorder="1">
      <alignment vertical="center"/>
    </xf>
    <xf numFmtId="38" fontId="6" fillId="0" borderId="47" xfId="2" applyNumberFormat="1" applyFont="1" applyBorder="1">
      <alignment vertical="center"/>
    </xf>
    <xf numFmtId="38" fontId="6" fillId="2" borderId="2" xfId="2" applyNumberFormat="1" applyFont="1" applyFill="1" applyBorder="1" applyAlignment="1" applyProtection="1">
      <alignment horizontal="right" vertical="center"/>
      <protection locked="0"/>
    </xf>
    <xf numFmtId="0" fontId="27" fillId="0" borderId="0" xfId="2" applyFont="1">
      <alignment vertical="center"/>
    </xf>
    <xf numFmtId="0" fontId="26" fillId="0" borderId="0" xfId="2" applyFont="1">
      <alignment vertical="center"/>
    </xf>
    <xf numFmtId="0" fontId="6" fillId="8" borderId="85" xfId="2" applyFont="1" applyFill="1" applyBorder="1" applyAlignment="1">
      <alignment horizontal="center" vertical="center"/>
    </xf>
    <xf numFmtId="0" fontId="6" fillId="0" borderId="86" xfId="2" applyFont="1" applyBorder="1">
      <alignment vertical="center"/>
    </xf>
    <xf numFmtId="0" fontId="3" fillId="0" borderId="0" xfId="4" applyFont="1" applyAlignment="1">
      <alignment horizontal="centerContinuous" vertical="center"/>
    </xf>
    <xf numFmtId="0" fontId="6" fillId="0" borderId="0" xfId="4" applyFont="1" applyAlignment="1">
      <alignment horizontal="centerContinuous" vertical="center"/>
    </xf>
    <xf numFmtId="0" fontId="15" fillId="0" borderId="0" xfId="4" applyFont="1">
      <alignment vertical="center"/>
    </xf>
    <xf numFmtId="182" fontId="8" fillId="2" borderId="47" xfId="5" applyNumberFormat="1" applyFont="1" applyFill="1" applyBorder="1" applyAlignment="1">
      <alignment horizontal="right" vertical="center"/>
    </xf>
    <xf numFmtId="182" fontId="8" fillId="2" borderId="2" xfId="5" applyNumberFormat="1" applyFont="1" applyFill="1" applyBorder="1" applyAlignment="1">
      <alignment horizontal="right" vertical="center"/>
    </xf>
    <xf numFmtId="182" fontId="8" fillId="3" borderId="2" xfId="5" applyNumberFormat="1" applyFont="1" applyFill="1" applyBorder="1" applyAlignment="1">
      <alignment horizontal="right" vertical="center"/>
    </xf>
    <xf numFmtId="182" fontId="8" fillId="0" borderId="2" xfId="4" applyNumberFormat="1" applyFont="1" applyBorder="1" applyAlignment="1">
      <alignment horizontal="right" vertical="center"/>
    </xf>
    <xf numFmtId="182" fontId="8" fillId="0" borderId="96" xfId="4" applyNumberFormat="1" applyFont="1" applyBorder="1" applyAlignment="1">
      <alignment horizontal="right" vertical="center"/>
    </xf>
    <xf numFmtId="182" fontId="8" fillId="0" borderId="47" xfId="4" applyNumberFormat="1" applyFont="1" applyBorder="1" applyAlignment="1">
      <alignment horizontal="right" vertical="center"/>
    </xf>
    <xf numFmtId="182" fontId="8" fillId="0" borderId="97" xfId="4" applyNumberFormat="1" applyFont="1" applyBorder="1" applyAlignment="1">
      <alignment horizontal="right" vertical="center"/>
    </xf>
    <xf numFmtId="182" fontId="8" fillId="0" borderId="56" xfId="4" applyNumberFormat="1" applyFont="1" applyBorder="1" applyAlignment="1">
      <alignment horizontal="right" vertical="center"/>
    </xf>
    <xf numFmtId="0" fontId="6" fillId="0" borderId="60" xfId="2" applyFont="1" applyBorder="1" applyAlignment="1">
      <alignment horizontal="center" vertical="center" wrapText="1"/>
    </xf>
    <xf numFmtId="182" fontId="8" fillId="0" borderId="101" xfId="4" applyNumberFormat="1" applyFont="1" applyBorder="1" applyAlignment="1">
      <alignment horizontal="right" vertical="center"/>
    </xf>
    <xf numFmtId="0" fontId="6" fillId="0" borderId="107" xfId="2" applyFont="1" applyBorder="1" applyAlignment="1">
      <alignment horizontal="center" vertical="center" wrapText="1"/>
    </xf>
    <xf numFmtId="182" fontId="8" fillId="0" borderId="26" xfId="4" applyNumberFormat="1" applyFont="1" applyBorder="1" applyAlignment="1">
      <alignment horizontal="right" vertical="center"/>
    </xf>
    <xf numFmtId="0" fontId="6" fillId="0" borderId="109" xfId="2" applyFont="1" applyBorder="1" applyAlignment="1">
      <alignment horizontal="center" vertical="center" wrapText="1"/>
    </xf>
    <xf numFmtId="182" fontId="8" fillId="0" borderId="110" xfId="4" applyNumberFormat="1" applyFont="1" applyBorder="1" applyAlignment="1">
      <alignment horizontal="right" vertical="center"/>
    </xf>
    <xf numFmtId="0" fontId="6" fillId="0" borderId="111" xfId="2" applyFont="1" applyBorder="1" applyAlignment="1">
      <alignment horizontal="center" vertical="center" wrapText="1"/>
    </xf>
    <xf numFmtId="182" fontId="8" fillId="0" borderId="61" xfId="4" applyNumberFormat="1" applyFont="1" applyBorder="1" applyAlignment="1">
      <alignment horizontal="right" vertical="center"/>
    </xf>
    <xf numFmtId="182" fontId="8" fillId="0" borderId="66" xfId="4" applyNumberFormat="1" applyFont="1" applyBorder="1" applyAlignment="1">
      <alignment horizontal="right" vertical="center"/>
    </xf>
    <xf numFmtId="182" fontId="8" fillId="0" borderId="67" xfId="4" applyNumberFormat="1" applyFont="1" applyBorder="1" applyAlignment="1">
      <alignment horizontal="right" vertical="center"/>
    </xf>
    <xf numFmtId="182" fontId="8" fillId="0" borderId="65" xfId="4" applyNumberFormat="1" applyFont="1" applyBorder="1" applyAlignment="1">
      <alignment horizontal="right" vertical="center"/>
    </xf>
    <xf numFmtId="2" fontId="6" fillId="0" borderId="0" xfId="4" applyNumberFormat="1" applyFont="1">
      <alignment vertical="center"/>
    </xf>
    <xf numFmtId="182" fontId="8" fillId="6" borderId="47" xfId="5" applyNumberFormat="1" applyFont="1" applyFill="1" applyBorder="1" applyAlignment="1">
      <alignment horizontal="right" vertical="center"/>
    </xf>
    <xf numFmtId="182" fontId="8" fillId="6" borderId="2" xfId="5" applyNumberFormat="1" applyFont="1" applyFill="1" applyBorder="1" applyAlignment="1">
      <alignment horizontal="right" vertical="center"/>
    </xf>
    <xf numFmtId="38" fontId="8" fillId="6" borderId="6" xfId="4" applyNumberFormat="1" applyFont="1" applyFill="1" applyBorder="1" applyAlignment="1">
      <alignment horizontal="center" vertical="center"/>
    </xf>
    <xf numFmtId="182" fontId="8" fillId="6" borderId="6" xfId="5" applyNumberFormat="1" applyFont="1" applyFill="1" applyBorder="1" applyAlignment="1">
      <alignment horizontal="right" vertical="center"/>
    </xf>
    <xf numFmtId="182" fontId="8" fillId="6" borderId="6" xfId="5" applyNumberFormat="1" applyFont="1" applyFill="1" applyBorder="1" applyAlignment="1">
      <alignment horizontal="right" vertical="center" wrapText="1"/>
    </xf>
    <xf numFmtId="38" fontId="8" fillId="6" borderId="7" xfId="4" applyNumberFormat="1" applyFont="1" applyFill="1" applyBorder="1" applyAlignment="1">
      <alignment horizontal="center" vertical="center"/>
    </xf>
    <xf numFmtId="38" fontId="8" fillId="6" borderId="35" xfId="4" applyNumberFormat="1" applyFont="1" applyFill="1" applyBorder="1" applyAlignment="1">
      <alignment horizontal="center" vertical="center"/>
    </xf>
    <xf numFmtId="182" fontId="8" fillId="6" borderId="20" xfId="5" applyNumberFormat="1" applyFont="1" applyFill="1" applyBorder="1" applyAlignment="1">
      <alignment horizontal="right" vertical="center"/>
    </xf>
    <xf numFmtId="182" fontId="8" fillId="6" borderId="2" xfId="5" applyNumberFormat="1" applyFont="1" applyFill="1" applyBorder="1" applyAlignment="1">
      <alignment horizontal="center" vertical="center"/>
    </xf>
    <xf numFmtId="182" fontId="8" fillId="6" borderId="47" xfId="5" applyNumberFormat="1" applyFont="1" applyFill="1" applyBorder="1" applyAlignment="1">
      <alignment horizontal="center" vertical="center"/>
    </xf>
    <xf numFmtId="0" fontId="6" fillId="0" borderId="80" xfId="2" applyFont="1" applyBorder="1">
      <alignment vertical="center"/>
    </xf>
    <xf numFmtId="0" fontId="6" fillId="8" borderId="114" xfId="2" applyFont="1" applyFill="1" applyBorder="1" applyAlignment="1">
      <alignment horizontal="center" vertical="center"/>
    </xf>
    <xf numFmtId="0" fontId="6" fillId="6" borderId="85" xfId="2" applyFont="1" applyFill="1" applyBorder="1" applyAlignment="1">
      <alignment horizontal="center" vertical="center"/>
    </xf>
    <xf numFmtId="176" fontId="6" fillId="5" borderId="45" xfId="2" applyNumberFormat="1" applyFont="1" applyFill="1" applyBorder="1">
      <alignment vertical="center"/>
    </xf>
    <xf numFmtId="0" fontId="28" fillId="0" borderId="0" xfId="2" applyFont="1" applyAlignment="1">
      <alignment horizontal="left" vertical="center"/>
    </xf>
    <xf numFmtId="38" fontId="6" fillId="0" borderId="0" xfId="2" applyNumberFormat="1" applyFont="1">
      <alignment vertical="center"/>
    </xf>
    <xf numFmtId="176" fontId="6" fillId="0" borderId="0" xfId="2" applyNumberFormat="1" applyFont="1">
      <alignment vertical="center"/>
    </xf>
    <xf numFmtId="0" fontId="29" fillId="0" borderId="0" xfId="2" applyFont="1">
      <alignment vertical="center"/>
    </xf>
    <xf numFmtId="0" fontId="30" fillId="0" borderId="0" xfId="0" applyFont="1">
      <alignment vertical="center"/>
    </xf>
    <xf numFmtId="0" fontId="31" fillId="0" borderId="0" xfId="2" applyFont="1">
      <alignment vertical="center"/>
    </xf>
    <xf numFmtId="0" fontId="29" fillId="0" borderId="0" xfId="2" applyFont="1" applyAlignment="1">
      <alignment horizontal="right" vertical="center" indent="1"/>
    </xf>
    <xf numFmtId="0" fontId="29" fillId="0" borderId="0" xfId="2" applyFont="1" applyAlignment="1">
      <alignment horizontal="left" vertical="center"/>
    </xf>
    <xf numFmtId="0" fontId="30" fillId="0" borderId="0" xfId="2" applyFont="1">
      <alignment vertical="center"/>
    </xf>
    <xf numFmtId="0" fontId="29" fillId="0" borderId="0" xfId="0" applyFont="1">
      <alignment vertical="center"/>
    </xf>
    <xf numFmtId="0" fontId="29" fillId="0" borderId="0" xfId="2" applyFont="1" applyAlignment="1">
      <alignment horizontal="right" vertical="center"/>
    </xf>
    <xf numFmtId="9" fontId="29" fillId="0" borderId="0" xfId="1" applyFont="1" applyFill="1" applyBorder="1" applyAlignment="1">
      <alignment horizontal="right" vertical="center"/>
    </xf>
    <xf numFmtId="178" fontId="29" fillId="2" borderId="1" xfId="1" applyNumberFormat="1" applyFont="1" applyFill="1" applyBorder="1" applyAlignment="1">
      <alignment horizontal="right" vertical="center" indent="1"/>
    </xf>
    <xf numFmtId="0" fontId="29" fillId="0" borderId="0" xfId="2" quotePrefix="1" applyFont="1">
      <alignment vertical="center"/>
    </xf>
    <xf numFmtId="0" fontId="32" fillId="0" borderId="0" xfId="0" applyFont="1">
      <alignment vertical="center"/>
    </xf>
    <xf numFmtId="0" fontId="33" fillId="0" borderId="0" xfId="2" applyFont="1" applyAlignment="1">
      <alignment horizontal="center" vertical="center"/>
    </xf>
    <xf numFmtId="0" fontId="30" fillId="0" borderId="0" xfId="2" applyFont="1" applyAlignment="1">
      <alignment horizontal="right" vertical="center"/>
    </xf>
    <xf numFmtId="179" fontId="6" fillId="5" borderId="23" xfId="2" applyNumberFormat="1" applyFont="1" applyFill="1" applyBorder="1">
      <alignment vertical="center"/>
    </xf>
    <xf numFmtId="0" fontId="6" fillId="8" borderId="115" xfId="2" applyFont="1" applyFill="1" applyBorder="1" applyAlignment="1">
      <alignment horizontal="center" vertical="center"/>
    </xf>
    <xf numFmtId="0" fontId="41" fillId="0" borderId="0" xfId="0" applyFont="1">
      <alignment vertical="center"/>
    </xf>
    <xf numFmtId="38" fontId="6" fillId="2" borderId="2" xfId="2" applyNumberFormat="1" applyFont="1" applyFill="1" applyBorder="1">
      <alignment vertical="center"/>
    </xf>
    <xf numFmtId="38" fontId="13" fillId="0" borderId="0" xfId="3" applyFont="1" applyBorder="1" applyAlignment="1">
      <alignment horizontal="center" vertical="center" wrapText="1"/>
    </xf>
    <xf numFmtId="38" fontId="13" fillId="0" borderId="0" xfId="3" applyFont="1" applyBorder="1" applyAlignment="1">
      <alignment horizontal="center" vertical="center"/>
    </xf>
    <xf numFmtId="38" fontId="6" fillId="4" borderId="47" xfId="2" applyNumberFormat="1" applyFont="1" applyFill="1" applyBorder="1">
      <alignment vertical="center"/>
    </xf>
    <xf numFmtId="38" fontId="6" fillId="4" borderId="39" xfId="2" applyNumberFormat="1" applyFont="1" applyFill="1" applyBorder="1">
      <alignment vertical="center"/>
    </xf>
    <xf numFmtId="38" fontId="6" fillId="4" borderId="2" xfId="2" applyNumberFormat="1" applyFont="1" applyFill="1" applyBorder="1" applyAlignment="1" applyProtection="1">
      <alignment horizontal="right" vertical="center"/>
      <protection locked="0"/>
    </xf>
    <xf numFmtId="38" fontId="6" fillId="4" borderId="4" xfId="2" applyNumberFormat="1" applyFont="1" applyFill="1" applyBorder="1" applyAlignment="1" applyProtection="1">
      <alignment horizontal="right" vertical="center"/>
      <protection locked="0"/>
    </xf>
    <xf numFmtId="38" fontId="6" fillId="4" borderId="77" xfId="2" applyNumberFormat="1" applyFont="1" applyFill="1" applyBorder="1" applyAlignment="1" applyProtection="1">
      <alignment horizontal="right" vertical="center"/>
      <protection locked="0"/>
    </xf>
    <xf numFmtId="38" fontId="6" fillId="4" borderId="2" xfId="2" applyNumberFormat="1" applyFont="1" applyFill="1" applyBorder="1">
      <alignment vertical="center"/>
    </xf>
    <xf numFmtId="38" fontId="6" fillId="4" borderId="44" xfId="2" applyNumberFormat="1" applyFont="1" applyFill="1" applyBorder="1">
      <alignment vertical="center"/>
    </xf>
    <xf numFmtId="0" fontId="14" fillId="7" borderId="50" xfId="4" applyFont="1" applyFill="1" applyBorder="1" applyAlignment="1">
      <alignment horizontal="center" vertical="center" wrapText="1"/>
    </xf>
    <xf numFmtId="0" fontId="14" fillId="7" borderId="68" xfId="4" applyFont="1" applyFill="1" applyBorder="1" applyAlignment="1">
      <alignment horizontal="center" vertical="center" wrapText="1"/>
    </xf>
    <xf numFmtId="0" fontId="14" fillId="7" borderId="91" xfId="4" applyFont="1" applyFill="1" applyBorder="1" applyAlignment="1">
      <alignment horizontal="center" vertical="center" wrapText="1"/>
    </xf>
    <xf numFmtId="0" fontId="14" fillId="9" borderId="6" xfId="4" applyFont="1" applyFill="1" applyBorder="1" applyAlignment="1">
      <alignment horizontal="center" vertical="center" wrapText="1"/>
    </xf>
    <xf numFmtId="0" fontId="14" fillId="9" borderId="10" xfId="4" applyFont="1" applyFill="1" applyBorder="1" applyAlignment="1">
      <alignment horizontal="center" vertical="center" wrapText="1"/>
    </xf>
    <xf numFmtId="0" fontId="14" fillId="9" borderId="7" xfId="4" applyFont="1" applyFill="1" applyBorder="1" applyAlignment="1">
      <alignment horizontal="center" vertical="center" wrapText="1"/>
    </xf>
    <xf numFmtId="0" fontId="8" fillId="0" borderId="71" xfId="4" applyFont="1" applyBorder="1" applyAlignment="1">
      <alignment horizontal="center" vertical="center" wrapText="1"/>
    </xf>
    <xf numFmtId="0" fontId="8" fillId="0" borderId="2" xfId="4" applyFont="1" applyBorder="1" applyAlignment="1">
      <alignment horizontal="center" vertical="center" wrapText="1"/>
    </xf>
    <xf numFmtId="0" fontId="8" fillId="0" borderId="70" xfId="4" applyFont="1" applyBorder="1" applyAlignment="1">
      <alignment horizontal="center" vertical="center"/>
    </xf>
    <xf numFmtId="0" fontId="8" fillId="0" borderId="5" xfId="4" applyFont="1" applyBorder="1" applyAlignment="1">
      <alignment horizontal="center" vertical="center"/>
    </xf>
    <xf numFmtId="0" fontId="6" fillId="0" borderId="71" xfId="4" applyFont="1" applyBorder="1" applyAlignment="1">
      <alignment horizontal="left" vertical="top" wrapText="1"/>
    </xf>
    <xf numFmtId="0" fontId="6" fillId="0" borderId="2" xfId="4" applyFont="1" applyBorder="1" applyAlignment="1">
      <alignment horizontal="left" vertical="top"/>
    </xf>
    <xf numFmtId="0" fontId="8" fillId="0" borderId="94" xfId="2" applyFont="1" applyBorder="1" applyAlignment="1">
      <alignment vertical="center" textRotation="255"/>
    </xf>
    <xf numFmtId="0" fontId="8" fillId="0" borderId="14" xfId="2" applyFont="1" applyBorder="1" applyAlignment="1">
      <alignment vertical="center" textRotation="255"/>
    </xf>
    <xf numFmtId="0" fontId="8" fillId="0" borderId="15" xfId="2" applyFont="1" applyBorder="1" applyAlignment="1">
      <alignment vertical="center" textRotation="255"/>
    </xf>
    <xf numFmtId="0" fontId="6" fillId="0" borderId="69" xfId="4" applyFont="1" applyBorder="1" applyAlignment="1">
      <alignment horizontal="center" vertical="center"/>
    </xf>
    <xf numFmtId="0" fontId="6" fillId="0" borderId="8" xfId="4" applyFont="1" applyBorder="1" applyAlignment="1">
      <alignment horizontal="center" vertical="center"/>
    </xf>
    <xf numFmtId="182" fontId="8" fillId="0" borderId="70" xfId="4" applyNumberFormat="1" applyFont="1" applyBorder="1" applyAlignment="1">
      <alignment horizontal="right" vertical="center"/>
    </xf>
    <xf numFmtId="182" fontId="8" fillId="0" borderId="4" xfId="4" applyNumberFormat="1" applyFont="1" applyBorder="1" applyAlignment="1">
      <alignment horizontal="right" vertical="center"/>
    </xf>
    <xf numFmtId="0" fontId="14" fillId="7" borderId="19" xfId="4" applyFont="1" applyFill="1" applyBorder="1" applyAlignment="1">
      <alignment horizontal="center" vertical="center"/>
    </xf>
    <xf numFmtId="0" fontId="14" fillId="7" borderId="16" xfId="4" applyFont="1" applyFill="1" applyBorder="1" applyAlignment="1">
      <alignment horizontal="center" vertical="center"/>
    </xf>
    <xf numFmtId="0" fontId="14" fillId="7" borderId="12" xfId="4" applyFont="1" applyFill="1" applyBorder="1" applyAlignment="1">
      <alignment horizontal="center" vertical="center"/>
    </xf>
    <xf numFmtId="0" fontId="14" fillId="7" borderId="8" xfId="4" applyFont="1" applyFill="1" applyBorder="1" applyAlignment="1">
      <alignment horizontal="center" vertical="center"/>
    </xf>
    <xf numFmtId="0" fontId="14" fillId="7" borderId="17" xfId="4" applyFont="1" applyFill="1" applyBorder="1" applyAlignment="1">
      <alignment horizontal="center" vertical="center" wrapText="1"/>
    </xf>
    <xf numFmtId="0" fontId="14" fillId="7" borderId="4" xfId="4" applyFont="1" applyFill="1" applyBorder="1" applyAlignment="1">
      <alignment horizontal="center" vertical="center" wrapText="1"/>
    </xf>
    <xf numFmtId="0" fontId="14" fillId="7" borderId="4" xfId="4" applyFont="1" applyFill="1" applyBorder="1" applyAlignment="1">
      <alignment horizontal="center" vertical="center"/>
    </xf>
    <xf numFmtId="0" fontId="14" fillId="7" borderId="90" xfId="4" applyFont="1" applyFill="1" applyBorder="1" applyAlignment="1">
      <alignment horizontal="center" vertical="center" wrapText="1"/>
    </xf>
    <xf numFmtId="0" fontId="14" fillId="7" borderId="29" xfId="4" applyFont="1" applyFill="1" applyBorder="1" applyAlignment="1">
      <alignment horizontal="center" vertical="center" wrapText="1"/>
    </xf>
    <xf numFmtId="0" fontId="14" fillId="7" borderId="29" xfId="4" applyFont="1" applyFill="1" applyBorder="1" applyAlignment="1">
      <alignment horizontal="center" vertical="center"/>
    </xf>
    <xf numFmtId="0" fontId="6" fillId="0" borderId="70" xfId="4" applyFont="1" applyBorder="1" applyAlignment="1">
      <alignment horizontal="left" vertical="top" wrapText="1"/>
    </xf>
    <xf numFmtId="0" fontId="6" fillId="0" borderId="5" xfId="4" applyFont="1" applyBorder="1" applyAlignment="1">
      <alignment horizontal="left" vertical="top"/>
    </xf>
    <xf numFmtId="0" fontId="14" fillId="9" borderId="92" xfId="4" applyFont="1" applyFill="1" applyBorder="1" applyAlignment="1">
      <alignment horizontal="center" vertical="center" wrapText="1"/>
    </xf>
    <xf numFmtId="0" fontId="8" fillId="2" borderId="41" xfId="4" applyFont="1" applyFill="1" applyBorder="1" applyAlignment="1">
      <alignment horizontal="center" vertical="center"/>
    </xf>
    <xf numFmtId="0" fontId="8" fillId="2" borderId="42" xfId="4" applyFont="1" applyFill="1" applyBorder="1" applyAlignment="1">
      <alignment horizontal="center" vertical="center"/>
    </xf>
    <xf numFmtId="0" fontId="8" fillId="2" borderId="93" xfId="4" applyFont="1" applyFill="1" applyBorder="1" applyAlignment="1">
      <alignment horizontal="center" vertical="center"/>
    </xf>
    <xf numFmtId="0" fontId="6" fillId="0" borderId="95" xfId="4" applyFont="1" applyBorder="1" applyAlignment="1">
      <alignment horizontal="left" vertical="top" wrapText="1"/>
    </xf>
    <xf numFmtId="0" fontId="6" fillId="0" borderId="96" xfId="4" applyFont="1" applyBorder="1" applyAlignment="1">
      <alignment horizontal="left" vertical="top"/>
    </xf>
    <xf numFmtId="182" fontId="8" fillId="2" borderId="47" xfId="5" applyNumberFormat="1" applyFont="1" applyFill="1" applyBorder="1" applyAlignment="1">
      <alignment horizontal="right" vertical="center"/>
    </xf>
    <xf numFmtId="182" fontId="8" fillId="2" borderId="4" xfId="5" applyNumberFormat="1" applyFont="1" applyFill="1" applyBorder="1" applyAlignment="1">
      <alignment horizontal="right" vertical="center"/>
    </xf>
    <xf numFmtId="182" fontId="8" fillId="2" borderId="5" xfId="5" applyNumberFormat="1" applyFont="1" applyFill="1" applyBorder="1" applyAlignment="1">
      <alignment horizontal="right" vertical="center"/>
    </xf>
    <xf numFmtId="182" fontId="8" fillId="6" borderId="47" xfId="5" applyNumberFormat="1" applyFont="1" applyFill="1" applyBorder="1" applyAlignment="1">
      <alignment horizontal="right" vertical="center"/>
    </xf>
    <xf numFmtId="182" fontId="8" fillId="6" borderId="4" xfId="5" applyNumberFormat="1" applyFont="1" applyFill="1" applyBorder="1" applyAlignment="1">
      <alignment horizontal="right" vertical="center"/>
    </xf>
    <xf numFmtId="182" fontId="8" fillId="6" borderId="5" xfId="5" applyNumberFormat="1" applyFont="1" applyFill="1" applyBorder="1" applyAlignment="1">
      <alignment horizontal="right" vertical="center"/>
    </xf>
    <xf numFmtId="181" fontId="8" fillId="2" borderId="47" xfId="5" applyNumberFormat="1" applyFont="1" applyFill="1" applyBorder="1" applyAlignment="1">
      <alignment horizontal="right" vertical="center"/>
    </xf>
    <xf numFmtId="181" fontId="8" fillId="2" borderId="4" xfId="5" applyNumberFormat="1" applyFont="1" applyFill="1" applyBorder="1" applyAlignment="1">
      <alignment horizontal="right" vertical="center"/>
    </xf>
    <xf numFmtId="181" fontId="8" fillId="2" borderId="5" xfId="5" applyNumberFormat="1" applyFont="1" applyFill="1" applyBorder="1" applyAlignment="1">
      <alignment horizontal="right" vertical="center"/>
    </xf>
    <xf numFmtId="38" fontId="8" fillId="0" borderId="47" xfId="4" applyNumberFormat="1" applyFont="1" applyBorder="1" applyAlignment="1">
      <alignment horizontal="center" vertical="center"/>
    </xf>
    <xf numFmtId="182" fontId="8" fillId="3" borderId="62" xfId="5" applyNumberFormat="1" applyFont="1" applyFill="1" applyBorder="1" applyAlignment="1">
      <alignment horizontal="right" vertical="center"/>
    </xf>
    <xf numFmtId="182" fontId="8" fillId="3" borderId="61" xfId="5" applyNumberFormat="1" applyFont="1" applyFill="1" applyBorder="1" applyAlignment="1">
      <alignment horizontal="right" vertical="center"/>
    </xf>
    <xf numFmtId="182" fontId="8" fillId="3" borderId="63" xfId="5" applyNumberFormat="1" applyFont="1" applyFill="1" applyBorder="1" applyAlignment="1">
      <alignment horizontal="right" vertical="center"/>
    </xf>
    <xf numFmtId="38" fontId="8" fillId="3" borderId="62" xfId="5" applyFont="1" applyFill="1" applyBorder="1" applyAlignment="1">
      <alignment horizontal="right" vertical="center"/>
    </xf>
    <xf numFmtId="38" fontId="8" fillId="3" borderId="61" xfId="5" applyFont="1" applyFill="1" applyBorder="1" applyAlignment="1">
      <alignment horizontal="right" vertical="center"/>
    </xf>
    <xf numFmtId="38" fontId="8" fillId="3" borderId="63" xfId="5" applyFont="1" applyFill="1" applyBorder="1" applyAlignment="1">
      <alignment horizontal="right" vertical="center"/>
    </xf>
    <xf numFmtId="182" fontId="8" fillId="3" borderId="102" xfId="5" applyNumberFormat="1" applyFont="1" applyFill="1" applyBorder="1" applyAlignment="1">
      <alignment horizontal="right" vertical="center"/>
    </xf>
    <xf numFmtId="182" fontId="8" fillId="2" borderId="57" xfId="5" applyNumberFormat="1" applyFont="1" applyFill="1" applyBorder="1" applyAlignment="1">
      <alignment horizontal="right" vertical="center"/>
    </xf>
    <xf numFmtId="182" fontId="8" fillId="2" borderId="58" xfId="5" applyNumberFormat="1" applyFont="1" applyFill="1" applyBorder="1" applyAlignment="1">
      <alignment horizontal="right" vertical="center"/>
    </xf>
    <xf numFmtId="182" fontId="8" fillId="2" borderId="59" xfId="5" applyNumberFormat="1" applyFont="1" applyFill="1" applyBorder="1" applyAlignment="1">
      <alignment horizontal="right" vertical="center"/>
    </xf>
    <xf numFmtId="182" fontId="8" fillId="6" borderId="57" xfId="5" applyNumberFormat="1" applyFont="1" applyFill="1" applyBorder="1" applyAlignment="1">
      <alignment horizontal="right" vertical="center"/>
    </xf>
    <xf numFmtId="182" fontId="8" fillId="6" borderId="58" xfId="5" applyNumberFormat="1" applyFont="1" applyFill="1" applyBorder="1" applyAlignment="1">
      <alignment horizontal="right" vertical="center"/>
    </xf>
    <xf numFmtId="38" fontId="8" fillId="2" borderId="57" xfId="5" applyFont="1" applyFill="1" applyBorder="1" applyAlignment="1">
      <alignment horizontal="right" vertical="center"/>
    </xf>
    <xf numFmtId="38" fontId="8" fillId="2" borderId="58" xfId="5" applyFont="1" applyFill="1" applyBorder="1" applyAlignment="1">
      <alignment horizontal="right" vertical="center"/>
    </xf>
    <xf numFmtId="38" fontId="8" fillId="2" borderId="59" xfId="5" applyFont="1" applyFill="1" applyBorder="1" applyAlignment="1">
      <alignment horizontal="right" vertical="center"/>
    </xf>
    <xf numFmtId="182" fontId="8" fillId="6" borderId="98" xfId="5" applyNumberFormat="1" applyFont="1" applyFill="1" applyBorder="1" applyAlignment="1">
      <alignment horizontal="right" vertical="center"/>
    </xf>
    <xf numFmtId="182" fontId="8" fillId="6" borderId="99" xfId="5" applyNumberFormat="1" applyFont="1" applyFill="1" applyBorder="1" applyAlignment="1">
      <alignment horizontal="right" vertical="center"/>
    </xf>
    <xf numFmtId="182" fontId="8" fillId="6" borderId="100" xfId="5" applyNumberFormat="1" applyFont="1" applyFill="1" applyBorder="1" applyAlignment="1">
      <alignment horizontal="right" vertical="center"/>
    </xf>
    <xf numFmtId="0" fontId="8" fillId="0" borderId="13" xfId="2" applyFont="1" applyBorder="1" applyAlignment="1">
      <alignment vertical="center" textRotation="255"/>
    </xf>
    <xf numFmtId="0" fontId="6" fillId="0" borderId="103" xfId="4" applyFont="1" applyBorder="1" applyAlignment="1">
      <alignment horizontal="center" vertical="center" wrapText="1"/>
    </xf>
    <xf numFmtId="0" fontId="6" fillId="0" borderId="46" xfId="4" applyFont="1" applyBorder="1" applyAlignment="1">
      <alignment horizontal="center" vertical="center"/>
    </xf>
    <xf numFmtId="182" fontId="8" fillId="0" borderId="17" xfId="4" applyNumberFormat="1" applyFont="1" applyBorder="1" applyAlignment="1">
      <alignment horizontal="right" vertical="center"/>
    </xf>
    <xf numFmtId="0" fontId="8" fillId="0" borderId="18" xfId="4" applyFont="1" applyBorder="1" applyAlignment="1">
      <alignment horizontal="center" vertical="center" wrapText="1"/>
    </xf>
    <xf numFmtId="0" fontId="8" fillId="0" borderId="17" xfId="4" applyFont="1" applyBorder="1" applyAlignment="1">
      <alignment horizontal="center" vertical="center"/>
    </xf>
    <xf numFmtId="182" fontId="8" fillId="2" borderId="6" xfId="4" applyNumberFormat="1" applyFont="1" applyFill="1" applyBorder="1" applyAlignment="1">
      <alignment horizontal="right" vertical="center"/>
    </xf>
    <xf numFmtId="182" fontId="8" fillId="2" borderId="7" xfId="4" applyNumberFormat="1" applyFont="1" applyFill="1" applyBorder="1" applyAlignment="1">
      <alignment horizontal="right" vertical="center"/>
    </xf>
    <xf numFmtId="9" fontId="8" fillId="2" borderId="6" xfId="1" applyFont="1" applyFill="1" applyBorder="1" applyAlignment="1">
      <alignment horizontal="right" vertical="center"/>
    </xf>
    <xf numFmtId="9" fontId="8" fillId="2" borderId="7" xfId="1" applyFont="1" applyFill="1" applyBorder="1" applyAlignment="1">
      <alignment horizontal="right" vertical="center"/>
    </xf>
    <xf numFmtId="182" fontId="8" fillId="0" borderId="6" xfId="4" applyNumberFormat="1" applyFont="1" applyBorder="1" applyAlignment="1">
      <alignment horizontal="right" vertical="center"/>
    </xf>
    <xf numFmtId="182" fontId="8" fillId="0" borderId="7" xfId="4" applyNumberFormat="1" applyFont="1" applyBorder="1" applyAlignment="1">
      <alignment horizontal="right" vertical="center"/>
    </xf>
    <xf numFmtId="0" fontId="8" fillId="0" borderId="90" xfId="4" applyFont="1" applyBorder="1" applyAlignment="1">
      <alignment horizontal="center" vertical="center" wrapText="1"/>
    </xf>
    <xf numFmtId="0" fontId="8" fillId="0" borderId="16" xfId="4" applyFont="1" applyBorder="1" applyAlignment="1">
      <alignment horizontal="center" vertical="center" wrapText="1"/>
    </xf>
    <xf numFmtId="0" fontId="8" fillId="0" borderId="30" xfId="4" applyFont="1" applyBorder="1" applyAlignment="1">
      <alignment horizontal="center" vertical="center" wrapText="1"/>
    </xf>
    <xf numFmtId="0" fontId="8" fillId="0" borderId="9" xfId="4" applyFont="1" applyBorder="1" applyAlignment="1">
      <alignment horizontal="center" vertical="center" wrapText="1"/>
    </xf>
    <xf numFmtId="0" fontId="8" fillId="0" borderId="90" xfId="4" applyFont="1" applyBorder="1" applyAlignment="1">
      <alignment horizontal="center" vertical="center"/>
    </xf>
    <xf numFmtId="0" fontId="8" fillId="0" borderId="16" xfId="4" applyFont="1" applyBorder="1" applyAlignment="1">
      <alignment horizontal="center" vertical="center"/>
    </xf>
    <xf numFmtId="0" fontId="8" fillId="0" borderId="30" xfId="4" applyFont="1" applyBorder="1" applyAlignment="1">
      <alignment horizontal="center" vertical="center"/>
    </xf>
    <xf numFmtId="0" fontId="8" fillId="0" borderId="9" xfId="4" applyFont="1" applyBorder="1" applyAlignment="1">
      <alignment horizontal="center" vertical="center"/>
    </xf>
    <xf numFmtId="0" fontId="8" fillId="0" borderId="17" xfId="4" applyFont="1" applyBorder="1" applyAlignment="1">
      <alignment horizontal="center" vertical="center" wrapText="1"/>
    </xf>
    <xf numFmtId="0" fontId="8" fillId="0" borderId="5" xfId="4" applyFont="1" applyBorder="1" applyAlignment="1">
      <alignment horizontal="center" vertical="center" wrapText="1"/>
    </xf>
    <xf numFmtId="38" fontId="8" fillId="2" borderId="2" xfId="4" applyNumberFormat="1" applyFont="1" applyFill="1" applyBorder="1" applyAlignment="1">
      <alignment horizontal="right" vertical="center"/>
    </xf>
    <xf numFmtId="9" fontId="8" fillId="2" borderId="2" xfId="1" applyFont="1" applyFill="1" applyBorder="1" applyAlignment="1">
      <alignment horizontal="right" vertical="center"/>
    </xf>
    <xf numFmtId="0" fontId="8" fillId="0" borderId="104" xfId="4" applyFont="1" applyBorder="1" applyAlignment="1">
      <alignment horizontal="center" vertical="center"/>
    </xf>
    <xf numFmtId="0" fontId="8" fillId="0" borderId="48" xfId="4" applyFont="1" applyBorder="1" applyAlignment="1">
      <alignment horizontal="center" vertical="center"/>
    </xf>
    <xf numFmtId="38" fontId="8" fillId="0" borderId="6" xfId="4" applyNumberFormat="1" applyFont="1" applyBorder="1" applyAlignment="1">
      <alignment horizontal="right" vertical="center"/>
    </xf>
    <xf numFmtId="38" fontId="8" fillId="0" borderId="7" xfId="4" applyNumberFormat="1" applyFont="1" applyBorder="1" applyAlignment="1">
      <alignment horizontal="right" vertical="center"/>
    </xf>
    <xf numFmtId="182" fontId="8" fillId="0" borderId="92" xfId="4" applyNumberFormat="1" applyFont="1" applyBorder="1" applyAlignment="1">
      <alignment horizontal="right" vertical="center"/>
    </xf>
    <xf numFmtId="0" fontId="8" fillId="0" borderId="105" xfId="4" applyFont="1" applyBorder="1" applyAlignment="1">
      <alignment horizontal="center" vertical="center"/>
    </xf>
    <xf numFmtId="0" fontId="8" fillId="0" borderId="106" xfId="4" applyFont="1" applyBorder="1" applyAlignment="1">
      <alignment horizontal="center" vertical="center"/>
    </xf>
    <xf numFmtId="38" fontId="8" fillId="2" borderId="6" xfId="4" applyNumberFormat="1" applyFont="1" applyFill="1" applyBorder="1" applyAlignment="1">
      <alignment horizontal="right" vertical="center"/>
    </xf>
    <xf numFmtId="38" fontId="8" fillId="2" borderId="7" xfId="4" applyNumberFormat="1" applyFont="1" applyFill="1" applyBorder="1" applyAlignment="1">
      <alignment horizontal="right" vertical="center"/>
    </xf>
    <xf numFmtId="9" fontId="8" fillId="2" borderId="2" xfId="1" applyFont="1" applyFill="1" applyBorder="1" applyAlignment="1">
      <alignment horizontal="center" vertical="center"/>
    </xf>
    <xf numFmtId="9" fontId="8" fillId="2" borderId="6" xfId="1" applyFont="1" applyFill="1" applyBorder="1" applyAlignment="1">
      <alignment horizontal="center" vertical="center"/>
    </xf>
    <xf numFmtId="9" fontId="8" fillId="2" borderId="7" xfId="1" applyFont="1" applyFill="1" applyBorder="1" applyAlignment="1">
      <alignment horizontal="center" vertical="center"/>
    </xf>
    <xf numFmtId="182" fontId="8" fillId="0" borderId="47" xfId="4" applyNumberFormat="1" applyFont="1" applyBorder="1" applyAlignment="1">
      <alignment horizontal="right" vertical="center"/>
    </xf>
    <xf numFmtId="182" fontId="8" fillId="0" borderId="20" xfId="4" applyNumberFormat="1" applyFont="1" applyBorder="1" applyAlignment="1">
      <alignment horizontal="right" vertical="center"/>
    </xf>
    <xf numFmtId="182" fontId="8" fillId="0" borderId="97" xfId="4" applyNumberFormat="1" applyFont="1" applyBorder="1" applyAlignment="1">
      <alignment horizontal="right" vertical="center"/>
    </xf>
    <xf numFmtId="182" fontId="8" fillId="0" borderId="47" xfId="4" applyNumberFormat="1" applyFont="1" applyBorder="1" applyAlignment="1">
      <alignment horizontal="center" vertical="center"/>
    </xf>
    <xf numFmtId="0" fontId="6" fillId="0" borderId="13" xfId="2" applyFont="1" applyBorder="1" applyAlignment="1">
      <alignment horizontal="center" vertical="center" textRotation="255" wrapText="1"/>
    </xf>
    <xf numFmtId="0" fontId="6" fillId="0" borderId="14" xfId="2" applyFont="1" applyBorder="1" applyAlignment="1">
      <alignment horizontal="center" vertical="center" textRotation="255" wrapText="1"/>
    </xf>
    <xf numFmtId="0" fontId="6" fillId="0" borderId="15" xfId="2" applyFont="1" applyBorder="1" applyAlignment="1">
      <alignment horizontal="center" vertical="center" textRotation="255" wrapText="1"/>
    </xf>
    <xf numFmtId="182" fontId="8" fillId="0" borderId="53" xfId="4" applyNumberFormat="1" applyFont="1" applyBorder="1">
      <alignment vertical="center"/>
    </xf>
    <xf numFmtId="182" fontId="8" fillId="0" borderId="54" xfId="4" applyNumberFormat="1" applyFont="1" applyBorder="1">
      <alignment vertical="center"/>
    </xf>
    <xf numFmtId="182" fontId="8" fillId="0" borderId="52" xfId="4" applyNumberFormat="1" applyFont="1" applyBorder="1">
      <alignment vertical="center"/>
    </xf>
    <xf numFmtId="182" fontId="8" fillId="0" borderId="112" xfId="4" applyNumberFormat="1" applyFont="1" applyBorder="1">
      <alignment vertical="center"/>
    </xf>
    <xf numFmtId="182" fontId="8" fillId="2" borderId="73" xfId="5" applyNumberFormat="1" applyFont="1" applyFill="1" applyBorder="1" applyAlignment="1">
      <alignment horizontal="right" vertical="center"/>
    </xf>
    <xf numFmtId="182" fontId="8" fillId="2" borderId="0" xfId="5" applyNumberFormat="1" applyFont="1" applyFill="1" applyBorder="1" applyAlignment="1">
      <alignment horizontal="right" vertical="center"/>
    </xf>
    <xf numFmtId="182" fontId="8" fillId="2" borderId="74" xfId="5" applyNumberFormat="1" applyFont="1" applyFill="1" applyBorder="1" applyAlignment="1">
      <alignment horizontal="right" vertical="center"/>
    </xf>
    <xf numFmtId="182" fontId="8" fillId="6" borderId="73" xfId="5" applyNumberFormat="1" applyFont="1" applyFill="1" applyBorder="1" applyAlignment="1">
      <alignment horizontal="right" vertical="center"/>
    </xf>
    <xf numFmtId="182" fontId="8" fillId="6" borderId="0" xfId="5" applyNumberFormat="1" applyFont="1" applyFill="1" applyBorder="1" applyAlignment="1">
      <alignment horizontal="right" vertical="center"/>
    </xf>
    <xf numFmtId="182" fontId="8" fillId="6" borderId="51" xfId="5" applyNumberFormat="1" applyFont="1" applyFill="1" applyBorder="1" applyAlignment="1">
      <alignment horizontal="right" vertical="center"/>
    </xf>
    <xf numFmtId="182" fontId="8" fillId="0" borderId="62" xfId="4" applyNumberFormat="1" applyFont="1" applyBorder="1">
      <alignment vertical="center"/>
    </xf>
    <xf numFmtId="182" fontId="8" fillId="0" borderId="61" xfId="4" applyNumberFormat="1" applyFont="1" applyBorder="1">
      <alignment vertical="center"/>
    </xf>
    <xf numFmtId="182" fontId="8" fillId="0" borderId="63" xfId="4" applyNumberFormat="1" applyFont="1" applyBorder="1">
      <alignment vertical="center"/>
    </xf>
    <xf numFmtId="182" fontId="8" fillId="0" borderId="102" xfId="4" applyNumberFormat="1" applyFont="1" applyBorder="1">
      <alignment vertical="center"/>
    </xf>
    <xf numFmtId="182" fontId="8" fillId="0" borderId="62" xfId="5" applyNumberFormat="1" applyFont="1" applyFill="1" applyBorder="1" applyAlignment="1">
      <alignment horizontal="right" vertical="center"/>
    </xf>
    <xf numFmtId="182" fontId="8" fillId="0" borderId="61" xfId="5" applyNumberFormat="1" applyFont="1" applyFill="1" applyBorder="1" applyAlignment="1">
      <alignment horizontal="right" vertical="center"/>
    </xf>
    <xf numFmtId="182" fontId="8" fillId="0" borderId="102" xfId="5" applyNumberFormat="1" applyFont="1" applyFill="1" applyBorder="1" applyAlignment="1">
      <alignment horizontal="right" vertical="center"/>
    </xf>
    <xf numFmtId="182" fontId="8" fillId="6" borderId="108" xfId="5" applyNumberFormat="1" applyFont="1" applyFill="1" applyBorder="1" applyAlignment="1">
      <alignment horizontal="right" vertical="center"/>
    </xf>
    <xf numFmtId="38" fontId="13" fillId="0" borderId="47" xfId="3" applyFont="1" applyBorder="1" applyAlignment="1">
      <alignment horizontal="center" vertical="center" wrapText="1"/>
    </xf>
    <xf numFmtId="38" fontId="13" fillId="0" borderId="4" xfId="3" applyFont="1" applyBorder="1" applyAlignment="1">
      <alignment horizontal="center" vertical="center" wrapText="1"/>
    </xf>
    <xf numFmtId="38" fontId="13" fillId="0" borderId="11" xfId="3" applyFont="1" applyBorder="1" applyAlignment="1">
      <alignment horizontal="center" vertical="center" wrapText="1"/>
    </xf>
    <xf numFmtId="38" fontId="13" fillId="0" borderId="6" xfId="3" applyFont="1" applyBorder="1" applyAlignment="1">
      <alignment horizontal="center" vertical="center"/>
    </xf>
    <xf numFmtId="38" fontId="13" fillId="0" borderId="10" xfId="3" applyFont="1" applyBorder="1" applyAlignment="1">
      <alignment horizontal="center" vertical="center"/>
    </xf>
    <xf numFmtId="38" fontId="13" fillId="0" borderId="7" xfId="3" applyFont="1" applyBorder="1" applyAlignment="1">
      <alignment horizontal="center" vertical="center"/>
    </xf>
    <xf numFmtId="38" fontId="13" fillId="0" borderId="20" xfId="3" applyFont="1" applyBorder="1" applyAlignment="1">
      <alignment horizontal="center" vertical="center"/>
    </xf>
    <xf numFmtId="38" fontId="13" fillId="0" borderId="24" xfId="3" applyFont="1" applyBorder="1" applyAlignment="1">
      <alignment horizontal="center" vertical="center"/>
    </xf>
    <xf numFmtId="38" fontId="13" fillId="0" borderId="35" xfId="3" applyFont="1" applyBorder="1" applyAlignment="1">
      <alignment horizontal="center" vertical="center"/>
    </xf>
    <xf numFmtId="38" fontId="13" fillId="0" borderId="31" xfId="3" applyFont="1" applyBorder="1" applyAlignment="1">
      <alignment horizontal="center" vertical="center"/>
    </xf>
    <xf numFmtId="38" fontId="13" fillId="0" borderId="32" xfId="3" applyFont="1" applyBorder="1" applyAlignment="1">
      <alignment horizontal="center" vertical="center"/>
    </xf>
    <xf numFmtId="38" fontId="13" fillId="0" borderId="33" xfId="3" applyFont="1" applyBorder="1" applyAlignment="1">
      <alignment horizontal="center" vertical="center"/>
    </xf>
    <xf numFmtId="38" fontId="12" fillId="0" borderId="87" xfId="3" applyFont="1" applyBorder="1" applyAlignment="1">
      <alignment horizontal="center" vertical="center" wrapText="1"/>
    </xf>
    <xf numFmtId="38" fontId="12" fillId="0" borderId="88" xfId="3" applyFont="1" applyBorder="1" applyAlignment="1">
      <alignment horizontal="center" vertical="center" wrapText="1"/>
    </xf>
    <xf numFmtId="38" fontId="12" fillId="0" borderId="89" xfId="3" applyFont="1" applyBorder="1" applyAlignment="1">
      <alignment horizontal="center" vertical="center" wrapText="1"/>
    </xf>
    <xf numFmtId="38" fontId="13" fillId="0" borderId="78" xfId="3" applyFont="1" applyBorder="1" applyAlignment="1">
      <alignment horizontal="center" vertical="center" wrapText="1"/>
    </xf>
    <xf numFmtId="38" fontId="13" fillId="0" borderId="36" xfId="3" applyFont="1" applyBorder="1" applyAlignment="1">
      <alignment horizontal="center" vertical="center"/>
    </xf>
    <xf numFmtId="38" fontId="13" fillId="0" borderId="37" xfId="3" applyFont="1" applyBorder="1" applyAlignment="1">
      <alignment horizontal="center" vertical="center"/>
    </xf>
    <xf numFmtId="38" fontId="13" fillId="0" borderId="38" xfId="3" applyFont="1" applyBorder="1" applyAlignment="1">
      <alignment horizontal="center" vertical="center"/>
    </xf>
    <xf numFmtId="0" fontId="3" fillId="0" borderId="0" xfId="2" applyFont="1" applyAlignment="1">
      <alignment horizontal="center" vertical="center"/>
    </xf>
    <xf numFmtId="0" fontId="6" fillId="5" borderId="21" xfId="2" applyFont="1" applyFill="1" applyBorder="1" applyAlignment="1">
      <alignment horizontal="center" vertical="center"/>
    </xf>
    <xf numFmtId="0" fontId="6" fillId="5" borderId="27" xfId="2" applyFont="1" applyFill="1" applyBorder="1" applyAlignment="1">
      <alignment horizontal="center" vertical="center"/>
    </xf>
    <xf numFmtId="38" fontId="12" fillId="0" borderId="49" xfId="3" applyFont="1" applyBorder="1" applyAlignment="1">
      <alignment horizontal="center" vertical="center" wrapText="1"/>
    </xf>
    <xf numFmtId="38" fontId="12" fillId="0" borderId="69" xfId="3" applyFont="1" applyBorder="1" applyAlignment="1">
      <alignment horizontal="center" vertical="center" wrapText="1"/>
    </xf>
    <xf numFmtId="0" fontId="19" fillId="4" borderId="19" xfId="2" applyFont="1" applyFill="1" applyBorder="1" applyAlignment="1">
      <alignment horizontal="center" vertical="center"/>
    </xf>
    <xf numFmtId="0" fontId="19" fillId="4" borderId="104" xfId="2" applyFont="1" applyFill="1" applyBorder="1" applyAlignment="1">
      <alignment horizontal="center" vertical="center"/>
    </xf>
    <xf numFmtId="0" fontId="19" fillId="4" borderId="113" xfId="2" applyFont="1" applyFill="1" applyBorder="1" applyAlignment="1">
      <alignment horizontal="center" vertical="center"/>
    </xf>
    <xf numFmtId="38" fontId="12" fillId="0" borderId="81" xfId="3" applyFont="1" applyBorder="1" applyAlignment="1">
      <alignment horizontal="center" vertical="center" wrapText="1"/>
    </xf>
    <xf numFmtId="38" fontId="12" fillId="0" borderId="82" xfId="3" applyFont="1" applyBorder="1" applyAlignment="1">
      <alignment horizontal="center" vertical="center" wrapText="1"/>
    </xf>
    <xf numFmtId="38" fontId="12" fillId="0" borderId="83" xfId="3" applyFont="1" applyBorder="1" applyAlignment="1">
      <alignment horizontal="center" vertical="center" wrapText="1"/>
    </xf>
    <xf numFmtId="38" fontId="12" fillId="0" borderId="79" xfId="3" applyFont="1" applyBorder="1" applyAlignment="1">
      <alignment horizontal="center" vertical="center" wrapText="1"/>
    </xf>
    <xf numFmtId="38" fontId="12" fillId="0" borderId="0" xfId="3" applyFont="1" applyBorder="1" applyAlignment="1">
      <alignment horizontal="center" vertical="center" wrapText="1"/>
    </xf>
    <xf numFmtId="38" fontId="12" fillId="0" borderId="80" xfId="3" applyFont="1" applyBorder="1" applyAlignment="1">
      <alignment horizontal="center" vertical="center" wrapText="1"/>
    </xf>
    <xf numFmtId="38" fontId="13" fillId="0" borderId="84" xfId="3" applyFont="1" applyBorder="1" applyAlignment="1">
      <alignment horizontal="center" vertical="center" wrapText="1"/>
    </xf>
    <xf numFmtId="38" fontId="13" fillId="0" borderId="41" xfId="3" applyFont="1" applyBorder="1" applyAlignment="1">
      <alignment horizontal="center" vertical="center"/>
    </xf>
    <xf numFmtId="38" fontId="13" fillId="0" borderId="42" xfId="3" applyFont="1" applyBorder="1" applyAlignment="1">
      <alignment horizontal="center" vertical="center"/>
    </xf>
    <xf numFmtId="38" fontId="13" fillId="0" borderId="43" xfId="3" applyFont="1" applyBorder="1" applyAlignment="1">
      <alignment horizontal="center" vertical="center"/>
    </xf>
    <xf numFmtId="0" fontId="24" fillId="9" borderId="75" xfId="0" applyFont="1" applyFill="1" applyBorder="1" applyAlignment="1">
      <alignment horizontal="center" vertical="center"/>
    </xf>
    <xf numFmtId="0" fontId="24" fillId="9" borderId="71" xfId="0" applyFont="1" applyFill="1" applyBorder="1" applyAlignment="1">
      <alignment horizontal="center" vertical="center"/>
    </xf>
    <xf numFmtId="0" fontId="24" fillId="9" borderId="72" xfId="0" applyFont="1" applyFill="1" applyBorder="1" applyAlignment="1">
      <alignment horizontal="center" vertical="center"/>
    </xf>
    <xf numFmtId="0" fontId="33" fillId="0" borderId="0" xfId="2" applyFont="1" applyAlignment="1">
      <alignment horizontal="center" vertical="center"/>
    </xf>
    <xf numFmtId="0" fontId="8" fillId="0" borderId="0" xfId="0" applyFont="1" applyAlignment="1">
      <alignment horizontal="right" vertical="center" wrapText="1"/>
    </xf>
    <xf numFmtId="181" fontId="6" fillId="2" borderId="47" xfId="2" applyNumberFormat="1" applyFont="1" applyFill="1" applyBorder="1">
      <alignment vertical="center"/>
    </xf>
    <xf numFmtId="181" fontId="6" fillId="2" borderId="39" xfId="2" applyNumberFormat="1" applyFont="1" applyFill="1" applyBorder="1">
      <alignment vertical="center"/>
    </xf>
    <xf numFmtId="181" fontId="6" fillId="0" borderId="47" xfId="2" applyNumberFormat="1" applyFont="1" applyBorder="1">
      <alignment vertical="center"/>
    </xf>
    <xf numFmtId="181" fontId="6" fillId="2" borderId="2" xfId="2" applyNumberFormat="1" applyFont="1" applyFill="1" applyBorder="1" applyAlignment="1" applyProtection="1">
      <alignment horizontal="right" vertical="center"/>
      <protection locked="0"/>
    </xf>
    <xf numFmtId="181" fontId="6" fillId="2" borderId="4" xfId="2" applyNumberFormat="1" applyFont="1" applyFill="1" applyBorder="1" applyAlignment="1" applyProtection="1">
      <alignment horizontal="right" vertical="center"/>
      <protection locked="0"/>
    </xf>
    <xf numFmtId="181" fontId="6" fillId="2" borderId="77" xfId="2" applyNumberFormat="1" applyFont="1" applyFill="1" applyBorder="1" applyAlignment="1" applyProtection="1">
      <alignment horizontal="right" vertical="center"/>
      <protection locked="0"/>
    </xf>
    <xf numFmtId="181" fontId="6" fillId="0" borderId="39" xfId="2" applyNumberFormat="1" applyFont="1" applyBorder="1">
      <alignment vertical="center"/>
    </xf>
    <xf numFmtId="181" fontId="6" fillId="0" borderId="2" xfId="2" applyNumberFormat="1" applyFont="1" applyBorder="1">
      <alignment vertical="center"/>
    </xf>
    <xf numFmtId="181" fontId="6" fillId="0" borderId="44" xfId="2" applyNumberFormat="1" applyFont="1" applyBorder="1">
      <alignment vertical="center"/>
    </xf>
    <xf numFmtId="0" fontId="17" fillId="0" borderId="0" xfId="4" applyFont="1" applyAlignment="1">
      <alignment vertical="center"/>
    </xf>
    <xf numFmtId="181" fontId="6" fillId="2" borderId="2" xfId="5" applyNumberFormat="1" applyFont="1" applyFill="1" applyBorder="1" applyAlignment="1" applyProtection="1">
      <alignment horizontal="right" vertical="center"/>
      <protection locked="0"/>
    </xf>
    <xf numFmtId="181" fontId="6" fillId="2" borderId="4" xfId="5" applyNumberFormat="1" applyFont="1" applyFill="1" applyBorder="1" applyAlignment="1" applyProtection="1">
      <alignment horizontal="right" vertical="center"/>
      <protection locked="0"/>
    </xf>
    <xf numFmtId="181" fontId="6" fillId="2" borderId="77" xfId="5" applyNumberFormat="1" applyFont="1" applyFill="1" applyBorder="1" applyAlignment="1" applyProtection="1">
      <alignment horizontal="right" vertical="center"/>
      <protection locked="0"/>
    </xf>
  </cellXfs>
  <cellStyles count="7">
    <cellStyle name="パーセント" xfId="1" builtinId="5"/>
    <cellStyle name="パーセント 2" xfId="6" xr:uid="{EB733211-1156-4F9D-8995-242E4978CEE6}"/>
    <cellStyle name="桁区切り" xfId="5" builtinId="6"/>
    <cellStyle name="桁区切り 2" xfId="3" xr:uid="{6B58E48F-5BA0-4B5D-A527-4C35E71FFCA4}"/>
    <cellStyle name="標準" xfId="0" builtinId="0"/>
    <cellStyle name="標準 2" xfId="2" xr:uid="{32B19E75-9B62-4B69-A50F-D55E042105F1}"/>
    <cellStyle name="標準 3" xfId="4" xr:uid="{C2C0DF90-DD14-4F76-B617-39E2D6CB7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収支計画書_支援計画詳細!$S$19</c:f>
              <c:strCache>
                <c:ptCount val="1"/>
                <c:pt idx="0">
                  <c:v>プランニングのみ</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収支計画書_支援計画詳細!$T$19:$AD$19</c:f>
              <c:numCache>
                <c:formatCode>#,##0_);[Red]\(#,##0\)</c:formatCode>
                <c:ptCount val="11"/>
                <c:pt idx="0">
                  <c:v>0</c:v>
                </c:pt>
                <c:pt idx="1">
                  <c:v>0</c:v>
                </c:pt>
                <c:pt idx="2">
                  <c:v>0</c:v>
                </c:pt>
                <c:pt idx="3">
                  <c:v>1</c:v>
                </c:pt>
                <c:pt idx="4">
                  <c:v>3</c:v>
                </c:pt>
                <c:pt idx="5">
                  <c:v>4</c:v>
                </c:pt>
                <c:pt idx="6">
                  <c:v>6</c:v>
                </c:pt>
                <c:pt idx="7">
                  <c:v>7</c:v>
                </c:pt>
                <c:pt idx="8">
                  <c:v>9</c:v>
                </c:pt>
                <c:pt idx="9">
                  <c:v>10</c:v>
                </c:pt>
                <c:pt idx="10">
                  <c:v>12</c:v>
                </c:pt>
              </c:numCache>
            </c:numRef>
          </c:val>
          <c:extLst>
            <c:ext xmlns:c16="http://schemas.microsoft.com/office/drawing/2014/chart" uri="{C3380CC4-5D6E-409C-BE32-E72D297353CC}">
              <c16:uniqueId val="{00000016-6B99-4F88-A081-FF57A89E525D}"/>
            </c:ext>
          </c:extLst>
        </c:ser>
        <c:ser>
          <c:idx val="2"/>
          <c:order val="1"/>
          <c:tx>
            <c:strRef>
              <c:f>収支計画書_支援計画詳細!$S$20</c:f>
              <c:strCache>
                <c:ptCount val="1"/>
                <c:pt idx="0">
                  <c:v>実行支援のみ</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収支計画書_支援計画詳細!$T$20:$AD$20</c:f>
              <c:numCache>
                <c:formatCode>#,##0_);[Red]\(#,##0\)</c:formatCode>
                <c:ptCount val="11"/>
                <c:pt idx="0">
                  <c:v>0</c:v>
                </c:pt>
                <c:pt idx="1">
                  <c:v>0</c:v>
                </c:pt>
                <c:pt idx="2">
                  <c:v>0</c:v>
                </c:pt>
                <c:pt idx="3">
                  <c:v>0</c:v>
                </c:pt>
                <c:pt idx="4">
                  <c:v>1</c:v>
                </c:pt>
                <c:pt idx="5">
                  <c:v>2</c:v>
                </c:pt>
                <c:pt idx="6">
                  <c:v>3</c:v>
                </c:pt>
                <c:pt idx="7">
                  <c:v>4</c:v>
                </c:pt>
                <c:pt idx="8">
                  <c:v>6</c:v>
                </c:pt>
                <c:pt idx="9">
                  <c:v>8</c:v>
                </c:pt>
                <c:pt idx="10">
                  <c:v>10</c:v>
                </c:pt>
              </c:numCache>
            </c:numRef>
          </c:val>
          <c:extLst>
            <c:ext xmlns:c16="http://schemas.microsoft.com/office/drawing/2014/chart" uri="{C3380CC4-5D6E-409C-BE32-E72D297353CC}">
              <c16:uniqueId val="{0000000C-6FF1-4CF1-81D1-25E41E2867FD}"/>
            </c:ext>
          </c:extLst>
        </c:ser>
        <c:ser>
          <c:idx val="1"/>
          <c:order val="2"/>
          <c:tx>
            <c:strRef>
              <c:f>収支計画書_支援計画詳細!$S$21</c:f>
              <c:strCache>
                <c:ptCount val="1"/>
                <c:pt idx="0">
                  <c:v>プランニング＋実行支援</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収支計画書_支援計画詳細!$T$21:$AD$21</c:f>
              <c:numCache>
                <c:formatCode>#,##0_);[Red]\(#,##0\)</c:formatCode>
                <c:ptCount val="11"/>
                <c:pt idx="0">
                  <c:v>0</c:v>
                </c:pt>
                <c:pt idx="1">
                  <c:v>0</c:v>
                </c:pt>
                <c:pt idx="2">
                  <c:v>0</c:v>
                </c:pt>
                <c:pt idx="3">
                  <c:v>1</c:v>
                </c:pt>
                <c:pt idx="4">
                  <c:v>2</c:v>
                </c:pt>
                <c:pt idx="5">
                  <c:v>4</c:v>
                </c:pt>
                <c:pt idx="6">
                  <c:v>6</c:v>
                </c:pt>
                <c:pt idx="7">
                  <c:v>8</c:v>
                </c:pt>
                <c:pt idx="8">
                  <c:v>10</c:v>
                </c:pt>
                <c:pt idx="9">
                  <c:v>13</c:v>
                </c:pt>
                <c:pt idx="10">
                  <c:v>16</c:v>
                </c:pt>
              </c:numCache>
            </c:numRef>
          </c:val>
          <c:extLst>
            <c:ext xmlns:c16="http://schemas.microsoft.com/office/drawing/2014/chart" uri="{C3380CC4-5D6E-409C-BE32-E72D297353CC}">
              <c16:uniqueId val="{00000003-5BD7-44F1-BBFE-D30EE9B565C7}"/>
            </c:ext>
          </c:extLst>
        </c:ser>
        <c:ser>
          <c:idx val="3"/>
          <c:order val="3"/>
          <c:tx>
            <c:strRef>
              <c:f>収支計画書_支援計画詳細!$C$43</c:f>
              <c:strCache>
                <c:ptCount val="1"/>
                <c:pt idx="0">
                  <c:v>ダミー</c:v>
                </c:pt>
              </c:strCache>
            </c:strRef>
          </c:tx>
          <c:spPr>
            <a:noFill/>
            <a:ln>
              <a:noFill/>
            </a:ln>
            <a:effectLst/>
          </c:spPr>
          <c:invertIfNegative val="0"/>
          <c:dLbls>
            <c:dLbl>
              <c:idx val="0"/>
              <c:tx>
                <c:rich>
                  <a:bodyPr/>
                  <a:lstStyle/>
                  <a:p>
                    <a:fld id="{B6D5C0A2-B0CA-4D02-AA41-AD2E689B34C4}"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E11-4E72-B651-62A479FF305B}"/>
                </c:ext>
              </c:extLst>
            </c:dLbl>
            <c:dLbl>
              <c:idx val="1"/>
              <c:tx>
                <c:rich>
                  <a:bodyPr/>
                  <a:lstStyle/>
                  <a:p>
                    <a:fld id="{36DA0EE2-5886-4175-A8BE-35B16CA2F2C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BD7-44F1-BBFE-D30EE9B565C7}"/>
                </c:ext>
              </c:extLst>
            </c:dLbl>
            <c:dLbl>
              <c:idx val="2"/>
              <c:tx>
                <c:rich>
                  <a:bodyPr/>
                  <a:lstStyle/>
                  <a:p>
                    <a:fld id="{8E81E68A-0865-4A5B-9EB1-F8C796702AE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BD7-44F1-BBFE-D30EE9B565C7}"/>
                </c:ext>
              </c:extLst>
            </c:dLbl>
            <c:dLbl>
              <c:idx val="3"/>
              <c:tx>
                <c:rich>
                  <a:bodyPr/>
                  <a:lstStyle/>
                  <a:p>
                    <a:fld id="{A5CD5B28-5CE0-48A8-BCBA-F34D6C6937C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BD7-44F1-BBFE-D30EE9B565C7}"/>
                </c:ext>
              </c:extLst>
            </c:dLbl>
            <c:dLbl>
              <c:idx val="4"/>
              <c:tx>
                <c:rich>
                  <a:bodyPr/>
                  <a:lstStyle/>
                  <a:p>
                    <a:fld id="{1733664E-BF13-438C-84FF-FFEF170C502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BD7-44F1-BBFE-D30EE9B565C7}"/>
                </c:ext>
              </c:extLst>
            </c:dLbl>
            <c:dLbl>
              <c:idx val="5"/>
              <c:tx>
                <c:rich>
                  <a:bodyPr/>
                  <a:lstStyle/>
                  <a:p>
                    <a:fld id="{113513C1-01E6-4232-91DE-60E96B57122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BD7-44F1-BBFE-D30EE9B565C7}"/>
                </c:ext>
              </c:extLst>
            </c:dLbl>
            <c:dLbl>
              <c:idx val="6"/>
              <c:tx>
                <c:rich>
                  <a:bodyPr/>
                  <a:lstStyle/>
                  <a:p>
                    <a:fld id="{AE7AAD47-B386-4E42-B7C3-0ABC453BB68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BD7-44F1-BBFE-D30EE9B565C7}"/>
                </c:ext>
              </c:extLst>
            </c:dLbl>
            <c:dLbl>
              <c:idx val="7"/>
              <c:tx>
                <c:rich>
                  <a:bodyPr/>
                  <a:lstStyle/>
                  <a:p>
                    <a:fld id="{C7EF687C-040F-48AE-868D-A8E698563AA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BD7-44F1-BBFE-D30EE9B565C7}"/>
                </c:ext>
              </c:extLst>
            </c:dLbl>
            <c:dLbl>
              <c:idx val="8"/>
              <c:tx>
                <c:rich>
                  <a:bodyPr/>
                  <a:lstStyle/>
                  <a:p>
                    <a:fld id="{D0E6599F-6A1A-4F10-A5A7-7AD48AF8F92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BD7-44F1-BBFE-D30EE9B565C7}"/>
                </c:ext>
              </c:extLst>
            </c:dLbl>
            <c:dLbl>
              <c:idx val="9"/>
              <c:tx>
                <c:rich>
                  <a:bodyPr/>
                  <a:lstStyle/>
                  <a:p>
                    <a:fld id="{F607C393-F8D0-4192-A38D-3964955978F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BD7-44F1-BBFE-D30EE9B565C7}"/>
                </c:ext>
              </c:extLst>
            </c:dLbl>
            <c:dLbl>
              <c:idx val="10"/>
              <c:tx>
                <c:rich>
                  <a:bodyPr/>
                  <a:lstStyle/>
                  <a:p>
                    <a:fld id="{968BD01D-CFE2-4FEE-AAF3-76E70DF60E1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D31-41F4-99B7-F027BD82DD0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収支計画書_支援計画詳細!$F$43:$P$43</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5="http://schemas.microsoft.com/office/drawing/2012/chart" uri="{02D57815-91ED-43cb-92C2-25804820EDAC}">
              <c15:datalabelsRange>
                <c15:f>収支計画書_支援計画詳細!$T$22:$AD$22</c15:f>
                <c15:dlblRangeCache>
                  <c:ptCount val="11"/>
                  <c:pt idx="0">
                    <c:v>0</c:v>
                  </c:pt>
                  <c:pt idx="1">
                    <c:v>0</c:v>
                  </c:pt>
                  <c:pt idx="2">
                    <c:v>0</c:v>
                  </c:pt>
                  <c:pt idx="3">
                    <c:v>2</c:v>
                  </c:pt>
                  <c:pt idx="4">
                    <c:v>6</c:v>
                  </c:pt>
                  <c:pt idx="5">
                    <c:v>10</c:v>
                  </c:pt>
                  <c:pt idx="6">
                    <c:v>15</c:v>
                  </c:pt>
                  <c:pt idx="7">
                    <c:v>19</c:v>
                  </c:pt>
                  <c:pt idx="8">
                    <c:v>25</c:v>
                  </c:pt>
                  <c:pt idx="9">
                    <c:v>31</c:v>
                  </c:pt>
                  <c:pt idx="10">
                    <c:v>38</c:v>
                  </c:pt>
                </c15:dlblRangeCache>
              </c15:datalabelsRange>
            </c:ext>
            <c:ext xmlns:c16="http://schemas.microsoft.com/office/drawing/2014/chart" uri="{C3380CC4-5D6E-409C-BE32-E72D297353CC}">
              <c16:uniqueId val="{00000004-5BD7-44F1-BBFE-D30EE9B565C7}"/>
            </c:ext>
          </c:extLst>
        </c:ser>
        <c:dLbls>
          <c:showLegendKey val="0"/>
          <c:showVal val="0"/>
          <c:showCatName val="0"/>
          <c:showSerName val="0"/>
          <c:showPercent val="0"/>
          <c:showBubbleSize val="0"/>
        </c:dLbls>
        <c:gapWidth val="100"/>
        <c:overlap val="100"/>
        <c:axId val="501235656"/>
        <c:axId val="501235984"/>
        <c:extLst>
          <c:ext xmlns:c15="http://schemas.microsoft.com/office/drawing/2012/chart" uri="{02D57815-91ED-43cb-92C2-25804820EDAC}">
            <c15:filteredBarSeries>
              <c15:ser>
                <c:idx val="4"/>
                <c:order val="4"/>
                <c:tx>
                  <c:strRef>
                    <c:extLst>
                      <c:ext uri="{02D57815-91ED-43cb-92C2-25804820EDAC}">
                        <c15:formulaRef>
                          <c15:sqref>収支計画書_支援計画詳細!$S$22</c15:sqref>
                        </c15:formulaRef>
                      </c:ext>
                    </c:extLst>
                    <c:strCache>
                      <c:ptCount val="1"/>
                      <c:pt idx="0">
                        <c:v>合計</c:v>
                      </c:pt>
                    </c:strCache>
                  </c:strRef>
                </c:tx>
                <c:spPr>
                  <a:solidFill>
                    <a:schemeClr val="accent5"/>
                  </a:solidFill>
                  <a:ln>
                    <a:noFill/>
                  </a:ln>
                  <a:effectLst/>
                </c:spPr>
                <c:invertIfNegative val="0"/>
                <c:cat>
                  <c:strRef>
                    <c:extLst>
                      <c:ext uri="{02D57815-91ED-43cb-92C2-25804820EDAC}">
                        <c15:formulaRef>
                          <c15:sqref>収支計画書_支援計画詳細!$F$17:$P$17</c15:sqref>
                        </c15:formulaRef>
                      </c:ext>
                    </c:extLst>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extLst>
                      <c:ext uri="{02D57815-91ED-43cb-92C2-25804820EDAC}">
                        <c15:formulaRef>
                          <c15:sqref>収支計画書_支援計画詳細!$T$22:$AC$22</c15:sqref>
                        </c15:formulaRef>
                      </c:ext>
                    </c:extLst>
                    <c:numCache>
                      <c:formatCode>#,##0_);[Red]\(#,##0\)</c:formatCode>
                      <c:ptCount val="10"/>
                      <c:pt idx="0">
                        <c:v>0</c:v>
                      </c:pt>
                      <c:pt idx="1">
                        <c:v>0</c:v>
                      </c:pt>
                      <c:pt idx="2">
                        <c:v>0</c:v>
                      </c:pt>
                      <c:pt idx="3">
                        <c:v>2</c:v>
                      </c:pt>
                      <c:pt idx="4">
                        <c:v>6</c:v>
                      </c:pt>
                      <c:pt idx="5">
                        <c:v>10</c:v>
                      </c:pt>
                      <c:pt idx="6">
                        <c:v>15</c:v>
                      </c:pt>
                      <c:pt idx="7">
                        <c:v>19</c:v>
                      </c:pt>
                      <c:pt idx="8">
                        <c:v>25</c:v>
                      </c:pt>
                      <c:pt idx="9">
                        <c:v>31</c:v>
                      </c:pt>
                    </c:numCache>
                  </c:numRef>
                </c:val>
                <c:extLst>
                  <c:ext xmlns:c16="http://schemas.microsoft.com/office/drawing/2014/chart" uri="{C3380CC4-5D6E-409C-BE32-E72D297353CC}">
                    <c16:uniqueId val="{00000005-5BD7-44F1-BBFE-D30EE9B565C7}"/>
                  </c:ext>
                </c:extLst>
              </c15:ser>
            </c15:filteredBarSeries>
          </c:ext>
        </c:extLst>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noMultiLvlLbl val="1"/>
      </c:catAx>
      <c:valAx>
        <c:axId val="501235984"/>
        <c:scaling>
          <c:orientation val="minMax"/>
          <c:max val="55"/>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majorUnit val="5"/>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収支計画書_支援計画詳細!$S$33</c:f>
              <c:strCache>
                <c:ptCount val="1"/>
                <c:pt idx="0">
                  <c:v>プランニングのみ</c:v>
                </c:pt>
              </c:strCache>
            </c:strRef>
          </c:tx>
          <c:spPr>
            <a:solidFill>
              <a:schemeClr val="bg1">
                <a:lumMod val="85000"/>
              </a:schemeClr>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収支計画書_支援計画詳細!$T$33:$AD$33</c:f>
              <c:numCache>
                <c:formatCode>#,##0_);[Red]\(#,##0\)</c:formatCode>
                <c:ptCount val="11"/>
                <c:pt idx="0">
                  <c:v>0</c:v>
                </c:pt>
                <c:pt idx="1">
                  <c:v>0</c:v>
                </c:pt>
                <c:pt idx="2">
                  <c:v>0</c:v>
                </c:pt>
                <c:pt idx="3">
                  <c:v>90</c:v>
                </c:pt>
                <c:pt idx="4">
                  <c:v>270</c:v>
                </c:pt>
                <c:pt idx="5">
                  <c:v>360</c:v>
                </c:pt>
                <c:pt idx="6">
                  <c:v>540</c:v>
                </c:pt>
                <c:pt idx="7">
                  <c:v>630</c:v>
                </c:pt>
                <c:pt idx="8">
                  <c:v>810</c:v>
                </c:pt>
                <c:pt idx="9">
                  <c:v>900</c:v>
                </c:pt>
                <c:pt idx="10">
                  <c:v>1080</c:v>
                </c:pt>
              </c:numCache>
            </c:numRef>
          </c:val>
          <c:extLst>
            <c:ext xmlns:c16="http://schemas.microsoft.com/office/drawing/2014/chart" uri="{C3380CC4-5D6E-409C-BE32-E72D297353CC}">
              <c16:uniqueId val="{00000000-AC6B-4A91-83E7-DA7B05D07415}"/>
            </c:ext>
          </c:extLst>
        </c:ser>
        <c:ser>
          <c:idx val="2"/>
          <c:order val="1"/>
          <c:tx>
            <c:strRef>
              <c:f>収支計画書_支援計画詳細!$S$34</c:f>
              <c:strCache>
                <c:ptCount val="1"/>
                <c:pt idx="0">
                  <c:v>実行支援のみ</c:v>
                </c:pt>
              </c:strCache>
            </c:strRef>
          </c:tx>
          <c:spPr>
            <a:solidFill>
              <a:schemeClr val="bg1">
                <a:lumMod val="65000"/>
              </a:schemeClr>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収支計画書_支援計画詳細!$T$34:$AD$34</c:f>
              <c:numCache>
                <c:formatCode>#,##0_);[Red]\(#,##0\)</c:formatCode>
                <c:ptCount val="11"/>
                <c:pt idx="0">
                  <c:v>0</c:v>
                </c:pt>
                <c:pt idx="1">
                  <c:v>0</c:v>
                </c:pt>
                <c:pt idx="2">
                  <c:v>0</c:v>
                </c:pt>
                <c:pt idx="3">
                  <c:v>0</c:v>
                </c:pt>
                <c:pt idx="4">
                  <c:v>50</c:v>
                </c:pt>
                <c:pt idx="5">
                  <c:v>100</c:v>
                </c:pt>
                <c:pt idx="6">
                  <c:v>150</c:v>
                </c:pt>
                <c:pt idx="7">
                  <c:v>200</c:v>
                </c:pt>
                <c:pt idx="8">
                  <c:v>300</c:v>
                </c:pt>
                <c:pt idx="9">
                  <c:v>400</c:v>
                </c:pt>
                <c:pt idx="10">
                  <c:v>500</c:v>
                </c:pt>
              </c:numCache>
            </c:numRef>
          </c:val>
          <c:extLst>
            <c:ext xmlns:c16="http://schemas.microsoft.com/office/drawing/2014/chart" uri="{C3380CC4-5D6E-409C-BE32-E72D297353CC}">
              <c16:uniqueId val="{00000001-AC6B-4A91-83E7-DA7B05D07415}"/>
            </c:ext>
          </c:extLst>
        </c:ser>
        <c:ser>
          <c:idx val="1"/>
          <c:order val="2"/>
          <c:tx>
            <c:strRef>
              <c:f>収支計画書_支援計画詳細!$S$35</c:f>
              <c:strCache>
                <c:ptCount val="1"/>
                <c:pt idx="0">
                  <c:v>プランニング＋実行支援</c:v>
                </c:pt>
              </c:strCache>
            </c:strRef>
          </c:tx>
          <c:spPr>
            <a:solidFill>
              <a:schemeClr val="bg1">
                <a:lumMod val="50000"/>
              </a:schemeClr>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収支計画書_支援計画詳細!$T$35:$AD$35</c:f>
              <c:numCache>
                <c:formatCode>#,##0_);[Red]\(#,##0\)</c:formatCode>
                <c:ptCount val="11"/>
                <c:pt idx="0">
                  <c:v>0</c:v>
                </c:pt>
                <c:pt idx="1">
                  <c:v>0</c:v>
                </c:pt>
                <c:pt idx="2">
                  <c:v>0</c:v>
                </c:pt>
                <c:pt idx="3">
                  <c:v>100</c:v>
                </c:pt>
                <c:pt idx="4">
                  <c:v>200</c:v>
                </c:pt>
                <c:pt idx="5">
                  <c:v>400</c:v>
                </c:pt>
                <c:pt idx="6">
                  <c:v>600</c:v>
                </c:pt>
                <c:pt idx="7">
                  <c:v>800</c:v>
                </c:pt>
                <c:pt idx="8">
                  <c:v>1000</c:v>
                </c:pt>
                <c:pt idx="9">
                  <c:v>1300</c:v>
                </c:pt>
                <c:pt idx="10">
                  <c:v>1600</c:v>
                </c:pt>
              </c:numCache>
            </c:numRef>
          </c:val>
          <c:extLst>
            <c:ext xmlns:c16="http://schemas.microsoft.com/office/drawing/2014/chart" uri="{C3380CC4-5D6E-409C-BE32-E72D297353CC}">
              <c16:uniqueId val="{00000000-2FB6-4ED9-9850-7B0ED5EDAB3B}"/>
            </c:ext>
          </c:extLst>
        </c:ser>
        <c:ser>
          <c:idx val="3"/>
          <c:order val="3"/>
          <c:tx>
            <c:strRef>
              <c:f>収支計画書_支援計画詳細!$C$43</c:f>
              <c:strCache>
                <c:ptCount val="1"/>
                <c:pt idx="0">
                  <c:v>ダミー</c:v>
                </c:pt>
              </c:strCache>
            </c:strRef>
          </c:tx>
          <c:spPr>
            <a:noFill/>
            <a:ln>
              <a:noFill/>
            </a:ln>
            <a:effectLst/>
          </c:spPr>
          <c:invertIfNegative val="0"/>
          <c:dLbls>
            <c:dLbl>
              <c:idx val="0"/>
              <c:tx>
                <c:rich>
                  <a:bodyPr/>
                  <a:lstStyle/>
                  <a:p>
                    <a:fld id="{4484219D-48FE-4E9D-90C5-357FE4295D21}"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EB9-4E52-B7B9-C3305CEA3CE7}"/>
                </c:ext>
              </c:extLst>
            </c:dLbl>
            <c:dLbl>
              <c:idx val="1"/>
              <c:tx>
                <c:rich>
                  <a:bodyPr/>
                  <a:lstStyle/>
                  <a:p>
                    <a:fld id="{064FA582-0563-4A52-B2F8-2447D03970F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FB6-4ED9-9850-7B0ED5EDAB3B}"/>
                </c:ext>
              </c:extLst>
            </c:dLbl>
            <c:dLbl>
              <c:idx val="2"/>
              <c:tx>
                <c:rich>
                  <a:bodyPr/>
                  <a:lstStyle/>
                  <a:p>
                    <a:fld id="{BFF86F81-43FA-4482-9EBF-57BFB581F73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FB6-4ED9-9850-7B0ED5EDAB3B}"/>
                </c:ext>
              </c:extLst>
            </c:dLbl>
            <c:dLbl>
              <c:idx val="3"/>
              <c:tx>
                <c:rich>
                  <a:bodyPr/>
                  <a:lstStyle/>
                  <a:p>
                    <a:fld id="{54D42D8E-72A7-40BE-8C8D-9AED68FBD46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FB6-4ED9-9850-7B0ED5EDAB3B}"/>
                </c:ext>
              </c:extLst>
            </c:dLbl>
            <c:dLbl>
              <c:idx val="4"/>
              <c:tx>
                <c:rich>
                  <a:bodyPr/>
                  <a:lstStyle/>
                  <a:p>
                    <a:fld id="{0FE0002F-B199-460D-A8F8-FFB8429F92E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FB6-4ED9-9850-7B0ED5EDAB3B}"/>
                </c:ext>
              </c:extLst>
            </c:dLbl>
            <c:dLbl>
              <c:idx val="5"/>
              <c:tx>
                <c:rich>
                  <a:bodyPr/>
                  <a:lstStyle/>
                  <a:p>
                    <a:fld id="{17BBCED1-B087-4B75-9FB9-EBE26AA2D63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FB6-4ED9-9850-7B0ED5EDAB3B}"/>
                </c:ext>
              </c:extLst>
            </c:dLbl>
            <c:dLbl>
              <c:idx val="6"/>
              <c:tx>
                <c:rich>
                  <a:bodyPr/>
                  <a:lstStyle/>
                  <a:p>
                    <a:fld id="{460E6536-07CA-48B1-8D9D-606EACFA311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FB6-4ED9-9850-7B0ED5EDAB3B}"/>
                </c:ext>
              </c:extLst>
            </c:dLbl>
            <c:dLbl>
              <c:idx val="7"/>
              <c:tx>
                <c:rich>
                  <a:bodyPr/>
                  <a:lstStyle/>
                  <a:p>
                    <a:fld id="{938693DD-BD27-42CF-8401-A0A63691BD8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FB6-4ED9-9850-7B0ED5EDAB3B}"/>
                </c:ext>
              </c:extLst>
            </c:dLbl>
            <c:dLbl>
              <c:idx val="8"/>
              <c:tx>
                <c:rich>
                  <a:bodyPr/>
                  <a:lstStyle/>
                  <a:p>
                    <a:fld id="{976109A5-D5AB-455C-8165-0BF004C211C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FB6-4ED9-9850-7B0ED5EDAB3B}"/>
                </c:ext>
              </c:extLst>
            </c:dLbl>
            <c:dLbl>
              <c:idx val="9"/>
              <c:tx>
                <c:rich>
                  <a:bodyPr/>
                  <a:lstStyle/>
                  <a:p>
                    <a:fld id="{20D55599-7575-4CD7-A5D8-16B51491D75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FB6-4ED9-9850-7B0ED5EDAB3B}"/>
                </c:ext>
              </c:extLst>
            </c:dLbl>
            <c:dLbl>
              <c:idx val="10"/>
              <c:tx>
                <c:rich>
                  <a:bodyPr/>
                  <a:lstStyle/>
                  <a:p>
                    <a:fld id="{A3CC9930-591F-4C20-A3C9-AAB5F999ED5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FE0-4729-8008-7C84074C0F7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収支計画書_支援計画詳細!$F$43:$P$43</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5="http://schemas.microsoft.com/office/drawing/2012/chart" uri="{02D57815-91ED-43cb-92C2-25804820EDAC}">
              <c15:datalabelsRange>
                <c15:f>収支計画書_支援計画詳細!$T$36:$AD$36</c15:f>
                <c15:dlblRangeCache>
                  <c:ptCount val="11"/>
                  <c:pt idx="0">
                    <c:v>0</c:v>
                  </c:pt>
                  <c:pt idx="1">
                    <c:v>0</c:v>
                  </c:pt>
                  <c:pt idx="2">
                    <c:v>0</c:v>
                  </c:pt>
                  <c:pt idx="3">
                    <c:v>190</c:v>
                  </c:pt>
                  <c:pt idx="4">
                    <c:v>520</c:v>
                  </c:pt>
                  <c:pt idx="5">
                    <c:v>860</c:v>
                  </c:pt>
                  <c:pt idx="6">
                    <c:v>1,290</c:v>
                  </c:pt>
                  <c:pt idx="7">
                    <c:v>1,630</c:v>
                  </c:pt>
                  <c:pt idx="8">
                    <c:v>2,110</c:v>
                  </c:pt>
                  <c:pt idx="9">
                    <c:v>2,600</c:v>
                  </c:pt>
                  <c:pt idx="10">
                    <c:v>3,180</c:v>
                  </c:pt>
                </c15:dlblRangeCache>
              </c15:datalabelsRange>
            </c:ext>
            <c:ext xmlns:c16="http://schemas.microsoft.com/office/drawing/2014/chart" uri="{C3380CC4-5D6E-409C-BE32-E72D297353CC}">
              <c16:uniqueId val="{00000001-2FB6-4ED9-9850-7B0ED5EDAB3B}"/>
            </c:ext>
          </c:extLst>
        </c:ser>
        <c:dLbls>
          <c:showLegendKey val="0"/>
          <c:showVal val="0"/>
          <c:showCatName val="0"/>
          <c:showSerName val="0"/>
          <c:showPercent val="0"/>
          <c:showBubbleSize val="0"/>
        </c:dLbls>
        <c:gapWidth val="100"/>
        <c:overlap val="100"/>
        <c:axId val="501235656"/>
        <c:axId val="501235984"/>
        <c:extLst>
          <c:ext xmlns:c15="http://schemas.microsoft.com/office/drawing/2012/chart" uri="{02D57815-91ED-43cb-92C2-25804820EDAC}">
            <c15:filteredBarSeries>
              <c15:ser>
                <c:idx val="4"/>
                <c:order val="4"/>
                <c:tx>
                  <c:strRef>
                    <c:extLst>
                      <c:ext uri="{02D57815-91ED-43cb-92C2-25804820EDAC}">
                        <c15:formulaRef>
                          <c15:sqref>収支計画書_支援計画詳細!$S$29</c15:sqref>
                        </c15:formulaRef>
                      </c:ext>
                    </c:extLst>
                    <c:strCache>
                      <c:ptCount val="1"/>
                      <c:pt idx="0">
                        <c:v>合計</c:v>
                      </c:pt>
                    </c:strCache>
                  </c:strRef>
                </c:tx>
                <c:spPr>
                  <a:solidFill>
                    <a:schemeClr val="accent5"/>
                  </a:solidFill>
                  <a:ln>
                    <a:noFill/>
                  </a:ln>
                  <a:effectLst/>
                </c:spPr>
                <c:invertIfNegative val="0"/>
                <c:cat>
                  <c:strRef>
                    <c:extLst>
                      <c:ext uri="{02D57815-91ED-43cb-92C2-25804820EDAC}">
                        <c15:formulaRef>
                          <c15:sqref>収支計画書_支援計画詳細!$F$17:$P$17</c15:sqref>
                        </c15:formulaRef>
                      </c:ext>
                    </c:extLst>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extLst>
                      <c:ext uri="{02D57815-91ED-43cb-92C2-25804820EDAC}">
                        <c15:formulaRef>
                          <c15:sqref>収支計画書_支援計画詳細!$T$29:$AC$29</c15:sqref>
                        </c15:formulaRef>
                      </c:ext>
                    </c:extLst>
                    <c:numCache>
                      <c:formatCode>#,##0_);[Red]\(#,##0\)</c:formatCode>
                      <c:ptCount val="10"/>
                      <c:pt idx="0">
                        <c:v>0</c:v>
                      </c:pt>
                      <c:pt idx="1">
                        <c:v>0</c:v>
                      </c:pt>
                      <c:pt idx="2">
                        <c:v>0</c:v>
                      </c:pt>
                      <c:pt idx="3">
                        <c:v>430</c:v>
                      </c:pt>
                      <c:pt idx="4">
                        <c:v>1140</c:v>
                      </c:pt>
                      <c:pt idx="5">
                        <c:v>1920</c:v>
                      </c:pt>
                      <c:pt idx="6">
                        <c:v>2880</c:v>
                      </c:pt>
                      <c:pt idx="7">
                        <c:v>3660</c:v>
                      </c:pt>
                      <c:pt idx="8">
                        <c:v>4720</c:v>
                      </c:pt>
                      <c:pt idx="9">
                        <c:v>5850</c:v>
                      </c:pt>
                    </c:numCache>
                  </c:numRef>
                </c:val>
                <c:extLst>
                  <c:ext xmlns:c16="http://schemas.microsoft.com/office/drawing/2014/chart" uri="{C3380CC4-5D6E-409C-BE32-E72D297353CC}">
                    <c16:uniqueId val="{00000002-2FB6-4ED9-9850-7B0ED5EDAB3B}"/>
                  </c:ext>
                </c:extLst>
              </c15:ser>
            </c15:filteredBarSeries>
          </c:ext>
        </c:extLst>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noMultiLvlLbl val="1"/>
      </c:catAx>
      <c:valAx>
        <c:axId val="501235984"/>
        <c:scaling>
          <c:orientation val="minMax"/>
          <c:max val="5500"/>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majorUnit val="500"/>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収支計画書_支援計画詳細!$S$37</c:f>
              <c:strCache>
                <c:ptCount val="1"/>
                <c:pt idx="0">
                  <c:v>プランニングのみ</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収支計画書_支援計画詳細!$T$37:$AD$37</c:f>
              <c:numCache>
                <c:formatCode>#,##0_);[Red]\(#,##0\)</c:formatCode>
                <c:ptCount val="11"/>
                <c:pt idx="0">
                  <c:v>0</c:v>
                </c:pt>
                <c:pt idx="1">
                  <c:v>0</c:v>
                </c:pt>
                <c:pt idx="2">
                  <c:v>0</c:v>
                </c:pt>
                <c:pt idx="3">
                  <c:v>7.6595744680851068</c:v>
                </c:pt>
                <c:pt idx="4">
                  <c:v>22.978723404255319</c:v>
                </c:pt>
                <c:pt idx="5">
                  <c:v>30.638297872340427</c:v>
                </c:pt>
                <c:pt idx="6">
                  <c:v>45.957446808510639</c:v>
                </c:pt>
                <c:pt idx="7">
                  <c:v>53.617021276595743</c:v>
                </c:pt>
                <c:pt idx="8">
                  <c:v>68.936170212765958</c:v>
                </c:pt>
                <c:pt idx="9">
                  <c:v>76.59574468085107</c:v>
                </c:pt>
                <c:pt idx="10">
                  <c:v>91.914893617021278</c:v>
                </c:pt>
              </c:numCache>
            </c:numRef>
          </c:val>
          <c:extLst>
            <c:ext xmlns:c16="http://schemas.microsoft.com/office/drawing/2014/chart" uri="{C3380CC4-5D6E-409C-BE32-E72D297353CC}">
              <c16:uniqueId val="{00000000-F142-4E9E-842C-74487F371BA8}"/>
            </c:ext>
          </c:extLst>
        </c:ser>
        <c:ser>
          <c:idx val="2"/>
          <c:order val="1"/>
          <c:tx>
            <c:strRef>
              <c:f>収支計画書_支援計画詳細!$S$38</c:f>
              <c:strCache>
                <c:ptCount val="1"/>
                <c:pt idx="0">
                  <c:v>実行支援のみ</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収支計画書_支援計画詳細!$T$38:$AD$38</c:f>
              <c:numCache>
                <c:formatCode>#,##0_);[Red]\(#,##0\)</c:formatCode>
                <c:ptCount val="11"/>
                <c:pt idx="0">
                  <c:v>0</c:v>
                </c:pt>
                <c:pt idx="1">
                  <c:v>0</c:v>
                </c:pt>
                <c:pt idx="2">
                  <c:v>0</c:v>
                </c:pt>
                <c:pt idx="3">
                  <c:v>0</c:v>
                </c:pt>
                <c:pt idx="4">
                  <c:v>4.2553191489361701</c:v>
                </c:pt>
                <c:pt idx="5">
                  <c:v>8.5106382978723403</c:v>
                </c:pt>
                <c:pt idx="6">
                  <c:v>12.76595744680851</c:v>
                </c:pt>
                <c:pt idx="7">
                  <c:v>17.021276595744681</c:v>
                </c:pt>
                <c:pt idx="8">
                  <c:v>25.531914893617021</c:v>
                </c:pt>
                <c:pt idx="9">
                  <c:v>34.042553191489361</c:v>
                </c:pt>
                <c:pt idx="10">
                  <c:v>42.553191489361701</c:v>
                </c:pt>
              </c:numCache>
            </c:numRef>
          </c:val>
          <c:extLst>
            <c:ext xmlns:c16="http://schemas.microsoft.com/office/drawing/2014/chart" uri="{C3380CC4-5D6E-409C-BE32-E72D297353CC}">
              <c16:uniqueId val="{00000001-F142-4E9E-842C-74487F371BA8}"/>
            </c:ext>
          </c:extLst>
        </c:ser>
        <c:ser>
          <c:idx val="1"/>
          <c:order val="2"/>
          <c:tx>
            <c:strRef>
              <c:f>収支計画書_支援計画詳細!$S$39</c:f>
              <c:strCache>
                <c:ptCount val="1"/>
                <c:pt idx="0">
                  <c:v>プランニング＋実行支援</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収支計画書_支援計画詳細!$T$39:$AD$39</c:f>
              <c:numCache>
                <c:formatCode>#,##0_);[Red]\(#,##0\)</c:formatCode>
                <c:ptCount val="11"/>
                <c:pt idx="0">
                  <c:v>0</c:v>
                </c:pt>
                <c:pt idx="1">
                  <c:v>0</c:v>
                </c:pt>
                <c:pt idx="2">
                  <c:v>0</c:v>
                </c:pt>
                <c:pt idx="3">
                  <c:v>8.5106382978723403</c:v>
                </c:pt>
                <c:pt idx="4">
                  <c:v>17.021276595744681</c:v>
                </c:pt>
                <c:pt idx="5">
                  <c:v>34.042553191489361</c:v>
                </c:pt>
                <c:pt idx="6">
                  <c:v>51.063829787234042</c:v>
                </c:pt>
                <c:pt idx="7">
                  <c:v>68.085106382978722</c:v>
                </c:pt>
                <c:pt idx="8">
                  <c:v>85.106382978723403</c:v>
                </c:pt>
                <c:pt idx="9">
                  <c:v>110.63829787234042</c:v>
                </c:pt>
                <c:pt idx="10">
                  <c:v>136.17021276595744</c:v>
                </c:pt>
              </c:numCache>
            </c:numRef>
          </c:val>
          <c:extLst>
            <c:ext xmlns:c16="http://schemas.microsoft.com/office/drawing/2014/chart" uri="{C3380CC4-5D6E-409C-BE32-E72D297353CC}">
              <c16:uniqueId val="{00000000-0BEF-4C4F-A4A3-F446D9BE1234}"/>
            </c:ext>
          </c:extLst>
        </c:ser>
        <c:ser>
          <c:idx val="3"/>
          <c:order val="3"/>
          <c:tx>
            <c:strRef>
              <c:f>収支計画書_支援計画詳細!$C$43</c:f>
              <c:strCache>
                <c:ptCount val="1"/>
                <c:pt idx="0">
                  <c:v>ダミー</c:v>
                </c:pt>
              </c:strCache>
            </c:strRef>
          </c:tx>
          <c:spPr>
            <a:noFill/>
            <a:ln>
              <a:noFill/>
            </a:ln>
            <a:effectLst/>
          </c:spPr>
          <c:invertIfNegative val="0"/>
          <c:dLbls>
            <c:dLbl>
              <c:idx val="0"/>
              <c:tx>
                <c:rich>
                  <a:bodyPr/>
                  <a:lstStyle/>
                  <a:p>
                    <a:fld id="{A6FF3CB7-54F1-4215-B1E0-48514DA1AD8E}"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69C-4EDB-BEF7-4A0ED71B6762}"/>
                </c:ext>
              </c:extLst>
            </c:dLbl>
            <c:dLbl>
              <c:idx val="1"/>
              <c:tx>
                <c:rich>
                  <a:bodyPr/>
                  <a:lstStyle/>
                  <a:p>
                    <a:fld id="{91AAE6D4-F82E-42EC-AF6E-DF4184D0731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BEF-4C4F-A4A3-F446D9BE1234}"/>
                </c:ext>
              </c:extLst>
            </c:dLbl>
            <c:dLbl>
              <c:idx val="2"/>
              <c:tx>
                <c:rich>
                  <a:bodyPr/>
                  <a:lstStyle/>
                  <a:p>
                    <a:fld id="{9D4A9854-B0A2-4874-AC3D-3E26E4875E4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BEF-4C4F-A4A3-F446D9BE1234}"/>
                </c:ext>
              </c:extLst>
            </c:dLbl>
            <c:dLbl>
              <c:idx val="3"/>
              <c:tx>
                <c:rich>
                  <a:bodyPr/>
                  <a:lstStyle/>
                  <a:p>
                    <a:fld id="{8658B6F3-1F50-483E-B78A-8ED15161773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BEF-4C4F-A4A3-F446D9BE1234}"/>
                </c:ext>
              </c:extLst>
            </c:dLbl>
            <c:dLbl>
              <c:idx val="4"/>
              <c:tx>
                <c:rich>
                  <a:bodyPr/>
                  <a:lstStyle/>
                  <a:p>
                    <a:fld id="{C7524F16-4D45-4326-8423-7AFB1E25D9F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BEF-4C4F-A4A3-F446D9BE1234}"/>
                </c:ext>
              </c:extLst>
            </c:dLbl>
            <c:dLbl>
              <c:idx val="5"/>
              <c:tx>
                <c:rich>
                  <a:bodyPr/>
                  <a:lstStyle/>
                  <a:p>
                    <a:fld id="{EAC884C4-A11E-4B4E-B838-D90E04A9730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BEF-4C4F-A4A3-F446D9BE1234}"/>
                </c:ext>
              </c:extLst>
            </c:dLbl>
            <c:dLbl>
              <c:idx val="6"/>
              <c:tx>
                <c:rich>
                  <a:bodyPr/>
                  <a:lstStyle/>
                  <a:p>
                    <a:fld id="{83C47DD9-9785-43E4-AE05-A6693B130B9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BEF-4C4F-A4A3-F446D9BE1234}"/>
                </c:ext>
              </c:extLst>
            </c:dLbl>
            <c:dLbl>
              <c:idx val="7"/>
              <c:tx>
                <c:rich>
                  <a:bodyPr/>
                  <a:lstStyle/>
                  <a:p>
                    <a:fld id="{6CAE086D-4441-46C9-B380-10930D195E9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BEF-4C4F-A4A3-F446D9BE1234}"/>
                </c:ext>
              </c:extLst>
            </c:dLbl>
            <c:dLbl>
              <c:idx val="8"/>
              <c:tx>
                <c:rich>
                  <a:bodyPr/>
                  <a:lstStyle/>
                  <a:p>
                    <a:fld id="{D414408F-8A59-450A-A6D6-3CEC63F57A9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BEF-4C4F-A4A3-F446D9BE1234}"/>
                </c:ext>
              </c:extLst>
            </c:dLbl>
            <c:dLbl>
              <c:idx val="9"/>
              <c:tx>
                <c:rich>
                  <a:bodyPr/>
                  <a:lstStyle/>
                  <a:p>
                    <a:fld id="{F4939279-1789-46F1-90BF-9972687BCF1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BEF-4C4F-A4A3-F446D9BE1234}"/>
                </c:ext>
              </c:extLst>
            </c:dLbl>
            <c:dLbl>
              <c:idx val="10"/>
              <c:tx>
                <c:rich>
                  <a:bodyPr/>
                  <a:lstStyle/>
                  <a:p>
                    <a:fld id="{7923708E-A4EA-4E1E-BE97-7CC9BEE460C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A51-404A-8949-BB913F47FA2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収支計画書_支援計画詳細!$F$17:$P$17</c:f>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f>収支計画書_支援計画詳細!$F$43:$P$43</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5="http://schemas.microsoft.com/office/drawing/2012/chart" uri="{02D57815-91ED-43cb-92C2-25804820EDAC}">
              <c15:datalabelsRange>
                <c15:f>収支計画書_支援計画詳細!$T$40:$AD$40</c15:f>
                <c15:dlblRangeCache>
                  <c:ptCount val="11"/>
                  <c:pt idx="0">
                    <c:v>0</c:v>
                  </c:pt>
                  <c:pt idx="1">
                    <c:v>0</c:v>
                  </c:pt>
                  <c:pt idx="2">
                    <c:v>0</c:v>
                  </c:pt>
                  <c:pt idx="3">
                    <c:v>16</c:v>
                  </c:pt>
                  <c:pt idx="4">
                    <c:v>44</c:v>
                  </c:pt>
                  <c:pt idx="5">
                    <c:v>73</c:v>
                  </c:pt>
                  <c:pt idx="6">
                    <c:v>110</c:v>
                  </c:pt>
                  <c:pt idx="7">
                    <c:v>139</c:v>
                  </c:pt>
                  <c:pt idx="8">
                    <c:v>180</c:v>
                  </c:pt>
                  <c:pt idx="9">
                    <c:v>221</c:v>
                  </c:pt>
                  <c:pt idx="10">
                    <c:v>271</c:v>
                  </c:pt>
                </c15:dlblRangeCache>
              </c15:datalabelsRange>
            </c:ext>
            <c:ext xmlns:c16="http://schemas.microsoft.com/office/drawing/2014/chart" uri="{C3380CC4-5D6E-409C-BE32-E72D297353CC}">
              <c16:uniqueId val="{00000001-0BEF-4C4F-A4A3-F446D9BE1234}"/>
            </c:ext>
          </c:extLst>
        </c:ser>
        <c:dLbls>
          <c:showLegendKey val="0"/>
          <c:showVal val="0"/>
          <c:showCatName val="0"/>
          <c:showSerName val="0"/>
          <c:showPercent val="0"/>
          <c:showBubbleSize val="0"/>
        </c:dLbls>
        <c:gapWidth val="100"/>
        <c:overlap val="100"/>
        <c:axId val="501235656"/>
        <c:axId val="501235984"/>
        <c:extLst>
          <c:ext xmlns:c15="http://schemas.microsoft.com/office/drawing/2012/chart" uri="{02D57815-91ED-43cb-92C2-25804820EDAC}">
            <c15:filteredBarSeries>
              <c15:ser>
                <c:idx val="4"/>
                <c:order val="4"/>
                <c:tx>
                  <c:strRef>
                    <c:extLst>
                      <c:ext uri="{02D57815-91ED-43cb-92C2-25804820EDAC}">
                        <c15:formulaRef>
                          <c15:sqref>収支計画書_支援計画詳細!$S$40</c15:sqref>
                        </c15:formulaRef>
                      </c:ext>
                    </c:extLst>
                    <c:strCache>
                      <c:ptCount val="1"/>
                      <c:pt idx="0">
                        <c:v>合計</c:v>
                      </c:pt>
                    </c:strCache>
                  </c:strRef>
                </c:tx>
                <c:spPr>
                  <a:solidFill>
                    <a:schemeClr val="accent5"/>
                  </a:solidFill>
                  <a:ln>
                    <a:noFill/>
                  </a:ln>
                  <a:effectLst/>
                </c:spPr>
                <c:invertIfNegative val="0"/>
                <c:cat>
                  <c:strRef>
                    <c:extLst>
                      <c:ext uri="{02D57815-91ED-43cb-92C2-25804820EDAC}">
                        <c15:formulaRef>
                          <c15:sqref>収支計画書_支援計画詳細!$F$17:$P$17</c15:sqref>
                        </c15:formulaRef>
                      </c:ext>
                    </c:extLst>
                    <c:strCache>
                      <c:ptCount val="11"/>
                      <c:pt idx="0">
                        <c:v>３月</c:v>
                      </c:pt>
                      <c:pt idx="1">
                        <c:v>４月</c:v>
                      </c:pt>
                      <c:pt idx="2">
                        <c:v>５月</c:v>
                      </c:pt>
                      <c:pt idx="3">
                        <c:v>６月</c:v>
                      </c:pt>
                      <c:pt idx="4">
                        <c:v>７月</c:v>
                      </c:pt>
                      <c:pt idx="5">
                        <c:v>８月</c:v>
                      </c:pt>
                      <c:pt idx="6">
                        <c:v>９月</c:v>
                      </c:pt>
                      <c:pt idx="7">
                        <c:v>10月</c:v>
                      </c:pt>
                      <c:pt idx="8">
                        <c:v>11月</c:v>
                      </c:pt>
                      <c:pt idx="9">
                        <c:v>12月</c:v>
                      </c:pt>
                      <c:pt idx="10">
                        <c:v>１月</c:v>
                      </c:pt>
                    </c:strCache>
                  </c:strRef>
                </c:cat>
                <c:val>
                  <c:numRef>
                    <c:extLst>
                      <c:ext uri="{02D57815-91ED-43cb-92C2-25804820EDAC}">
                        <c15:formulaRef>
                          <c15:sqref>収支計画書_支援計画詳細!$T$40:$AC$40</c15:sqref>
                        </c15:formulaRef>
                      </c:ext>
                    </c:extLst>
                    <c:numCache>
                      <c:formatCode>#,##0_);[Red]\(#,##0\)</c:formatCode>
                      <c:ptCount val="10"/>
                      <c:pt idx="0">
                        <c:v>0</c:v>
                      </c:pt>
                      <c:pt idx="1">
                        <c:v>0</c:v>
                      </c:pt>
                      <c:pt idx="2">
                        <c:v>0</c:v>
                      </c:pt>
                      <c:pt idx="3">
                        <c:v>16.170212765957448</c:v>
                      </c:pt>
                      <c:pt idx="4">
                        <c:v>44.255319148936167</c:v>
                      </c:pt>
                      <c:pt idx="5">
                        <c:v>73.191489361702125</c:v>
                      </c:pt>
                      <c:pt idx="6">
                        <c:v>109.78723404255319</c:v>
                      </c:pt>
                      <c:pt idx="7">
                        <c:v>138.72340425531917</c:v>
                      </c:pt>
                      <c:pt idx="8">
                        <c:v>179.57446808510639</c:v>
                      </c:pt>
                      <c:pt idx="9">
                        <c:v>221.27659574468086</c:v>
                      </c:pt>
                    </c:numCache>
                  </c:numRef>
                </c:val>
                <c:extLst>
                  <c:ext xmlns:c16="http://schemas.microsoft.com/office/drawing/2014/chart" uri="{C3380CC4-5D6E-409C-BE32-E72D297353CC}">
                    <c16:uniqueId val="{00000002-0BEF-4C4F-A4A3-F446D9BE1234}"/>
                  </c:ext>
                </c:extLst>
              </c15:ser>
            </c15:filteredBarSeries>
          </c:ext>
        </c:extLst>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noMultiLvlLbl val="1"/>
      </c:catAx>
      <c:valAx>
        <c:axId val="501235984"/>
        <c:scaling>
          <c:orientation val="minMax"/>
          <c:max val="550"/>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majorUnit val="50"/>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20646448988158E-2"/>
          <c:y val="4.5226542573483276E-2"/>
          <c:w val="0.90055770070160179"/>
          <c:h val="0.83119946634445951"/>
        </c:manualLayout>
      </c:layout>
      <c:barChart>
        <c:barDir val="col"/>
        <c:grouping val="stacked"/>
        <c:varyColors val="0"/>
        <c:ser>
          <c:idx val="0"/>
          <c:order val="0"/>
          <c:tx>
            <c:strRef>
              <c:f>【令和５年度採択事業者必須】前年度収支計画記載書!$R$12</c:f>
              <c:strCache>
                <c:ptCount val="1"/>
                <c:pt idx="0">
                  <c:v>プランニングのみ</c:v>
                </c:pt>
              </c:strCache>
            </c:strRef>
          </c:tx>
          <c:spPr>
            <a:solidFill>
              <a:schemeClr val="bg1">
                <a:lumMod val="85000"/>
              </a:schemeClr>
            </a:solidFill>
            <a:ln>
              <a:noFill/>
            </a:ln>
            <a:effectLst/>
          </c:spPr>
          <c:invertIfNegative val="0"/>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19F0-4302-940D-8C1B31A4AA0E}"/>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19F0-4302-940D-8C1B31A4AA0E}"/>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B-19F0-4302-940D-8C1B31A4AA0E}"/>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F-19F0-4302-940D-8C1B31A4AA0E}"/>
              </c:ext>
            </c:extLst>
          </c:dPt>
          <c:dPt>
            <c:idx val="9"/>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3-19F0-4302-940D-8C1B31A4AA0E}"/>
              </c:ext>
            </c:extLst>
          </c:dPt>
          <c:dPt>
            <c:idx val="1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7-19F0-4302-940D-8C1B31A4AA0E}"/>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B-19F0-4302-940D-8C1B31A4AA0E}"/>
              </c:ext>
            </c:extLst>
          </c:dPt>
          <c:dPt>
            <c:idx val="1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F-19F0-4302-940D-8C1B31A4AA0E}"/>
              </c:ext>
            </c:extLst>
          </c:dPt>
          <c:dPt>
            <c:idx val="1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23-19F0-4302-940D-8C1B31A4AA0E}"/>
              </c:ext>
            </c:extLst>
          </c:dPt>
          <c:dPt>
            <c:idx val="19"/>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27-19F0-4302-940D-8C1B31A4AA0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【令和５年度採択事業者必須】前年度収支計画記載書!$S$12:$AL$12</c:f>
              <c:numCache>
                <c:formatCode>#,##0_);[Red]\(#,##0\)</c:formatCode>
                <c:ptCount val="20"/>
                <c:pt idx="0">
                  <c:v>1</c:v>
                </c:pt>
                <c:pt idx="1">
                  <c:v>1</c:v>
                </c:pt>
                <c:pt idx="2">
                  <c:v>3</c:v>
                </c:pt>
                <c:pt idx="3">
                  <c:v>3</c:v>
                </c:pt>
                <c:pt idx="4">
                  <c:v>4</c:v>
                </c:pt>
                <c:pt idx="5">
                  <c:v>3</c:v>
                </c:pt>
                <c:pt idx="6">
                  <c:v>6</c:v>
                </c:pt>
                <c:pt idx="7">
                  <c:v>5</c:v>
                </c:pt>
                <c:pt idx="8">
                  <c:v>7</c:v>
                </c:pt>
                <c:pt idx="9">
                  <c:v>6</c:v>
                </c:pt>
                <c:pt idx="10">
                  <c:v>9</c:v>
                </c:pt>
                <c:pt idx="11">
                  <c:v>8</c:v>
                </c:pt>
                <c:pt idx="12">
                  <c:v>10</c:v>
                </c:pt>
                <c:pt idx="13">
                  <c:v>8</c:v>
                </c:pt>
                <c:pt idx="14">
                  <c:v>12</c:v>
                </c:pt>
                <c:pt idx="15">
                  <c:v>10</c:v>
                </c:pt>
                <c:pt idx="16">
                  <c:v>13</c:v>
                </c:pt>
                <c:pt idx="17">
                  <c:v>10</c:v>
                </c:pt>
                <c:pt idx="18">
                  <c:v>15</c:v>
                </c:pt>
                <c:pt idx="19">
                  <c:v>12</c:v>
                </c:pt>
              </c:numCache>
            </c:numRef>
          </c:val>
          <c:extLst>
            <c:ext xmlns:c16="http://schemas.microsoft.com/office/drawing/2014/chart" uri="{C3380CC4-5D6E-409C-BE32-E72D297353CC}">
              <c16:uniqueId val="{00000030-19F0-4302-940D-8C1B31A4AA0E}"/>
            </c:ext>
          </c:extLst>
        </c:ser>
        <c:ser>
          <c:idx val="1"/>
          <c:order val="1"/>
          <c:tx>
            <c:strRef>
              <c:f>【令和５年度採択事業者必須】前年度収支計画記載書!$R$13</c:f>
              <c:strCache>
                <c:ptCount val="1"/>
                <c:pt idx="0">
                  <c:v>実行支援のみ</c:v>
                </c:pt>
              </c:strCache>
            </c:strRef>
          </c:tx>
          <c:spPr>
            <a:solidFill>
              <a:schemeClr val="bg1">
                <a:lumMod val="75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F-19F0-4302-940D-8C1B31A4AA0E}"/>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0-19F0-4302-940D-8C1B31A4AA0E}"/>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1-19F0-4302-940D-8C1B31A4AA0E}"/>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2-19F0-4302-940D-8C1B31A4AA0E}"/>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3-19F0-4302-940D-8C1B31A4AA0E}"/>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4-19F0-4302-940D-8C1B31A4AA0E}"/>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5-19F0-4302-940D-8C1B31A4AA0E}"/>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6-19F0-4302-940D-8C1B31A4AA0E}"/>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7-19F0-4302-940D-8C1B31A4AA0E}"/>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8-19F0-4302-940D-8C1B31A4AA0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【令和５年度採択事業者必須】前年度収支計画記載書!$S$13:$AL$13</c:f>
              <c:numCache>
                <c:formatCode>#,##0_);[Red]\(#,##0\)</c:formatCode>
                <c:ptCount val="20"/>
                <c:pt idx="0">
                  <c:v>0</c:v>
                </c:pt>
                <c:pt idx="1">
                  <c:v>1</c:v>
                </c:pt>
                <c:pt idx="2">
                  <c:v>0</c:v>
                </c:pt>
                <c:pt idx="3">
                  <c:v>1</c:v>
                </c:pt>
                <c:pt idx="4">
                  <c:v>0</c:v>
                </c:pt>
                <c:pt idx="5">
                  <c:v>1</c:v>
                </c:pt>
                <c:pt idx="6">
                  <c:v>1</c:v>
                </c:pt>
                <c:pt idx="7">
                  <c:v>1</c:v>
                </c:pt>
                <c:pt idx="8">
                  <c:v>2</c:v>
                </c:pt>
                <c:pt idx="9">
                  <c:v>1</c:v>
                </c:pt>
                <c:pt idx="10">
                  <c:v>3</c:v>
                </c:pt>
                <c:pt idx="11">
                  <c:v>2</c:v>
                </c:pt>
                <c:pt idx="12">
                  <c:v>4</c:v>
                </c:pt>
                <c:pt idx="13">
                  <c:v>3</c:v>
                </c:pt>
                <c:pt idx="14">
                  <c:v>6</c:v>
                </c:pt>
                <c:pt idx="15">
                  <c:v>4</c:v>
                </c:pt>
                <c:pt idx="16">
                  <c:v>8</c:v>
                </c:pt>
                <c:pt idx="17">
                  <c:v>6</c:v>
                </c:pt>
                <c:pt idx="18">
                  <c:v>10</c:v>
                </c:pt>
                <c:pt idx="19">
                  <c:v>8</c:v>
                </c:pt>
              </c:numCache>
            </c:numRef>
          </c:val>
          <c:extLst>
            <c:ext xmlns:c16="http://schemas.microsoft.com/office/drawing/2014/chart" uri="{C3380CC4-5D6E-409C-BE32-E72D297353CC}">
              <c16:uniqueId val="{00000049-19F0-4302-940D-8C1B31A4AA0E}"/>
            </c:ext>
          </c:extLst>
        </c:ser>
        <c:ser>
          <c:idx val="2"/>
          <c:order val="2"/>
          <c:tx>
            <c:strRef>
              <c:f>【令和５年度採択事業者必須】前年度収支計画記載書!$R$14</c:f>
              <c:strCache>
                <c:ptCount val="1"/>
                <c:pt idx="0">
                  <c:v>プランニング＋実行支援</c:v>
                </c:pt>
              </c:strCache>
            </c:strRef>
          </c:tx>
          <c:spPr>
            <a:solidFill>
              <a:schemeClr val="bg1">
                <a:lumMod val="50000"/>
                <a:alpha val="70000"/>
              </a:schemeClr>
            </a:solidFill>
            <a:ln>
              <a:noFill/>
            </a:ln>
            <a:effectLst/>
          </c:spPr>
          <c:invertIfNegative val="0"/>
          <c:dPt>
            <c:idx val="1"/>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89-19F0-4302-940D-8C1B31A4AA0E}"/>
              </c:ext>
            </c:extLst>
          </c:dPt>
          <c:dPt>
            <c:idx val="3"/>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2B-21C0-4677-A811-BCD55E330682}"/>
              </c:ext>
            </c:extLst>
          </c:dPt>
          <c:dPt>
            <c:idx val="4"/>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4F-19F0-4302-940D-8C1B31A4AA0E}"/>
              </c:ext>
            </c:extLst>
          </c:dPt>
          <c:dPt>
            <c:idx val="5"/>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2F-21C0-4677-A811-BCD55E330682}"/>
              </c:ext>
            </c:extLst>
          </c:dPt>
          <c:dPt>
            <c:idx val="6"/>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51-19F0-4302-940D-8C1B31A4AA0E}"/>
              </c:ext>
            </c:extLst>
          </c:dPt>
          <c:dPt>
            <c:idx val="7"/>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33-21C0-4677-A811-BCD55E330682}"/>
              </c:ext>
            </c:extLst>
          </c:dPt>
          <c:dPt>
            <c:idx val="8"/>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53-19F0-4302-940D-8C1B31A4AA0E}"/>
              </c:ext>
            </c:extLst>
          </c:dPt>
          <c:dPt>
            <c:idx val="9"/>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37-21C0-4677-A811-BCD55E330682}"/>
              </c:ext>
            </c:extLst>
          </c:dPt>
          <c:dPt>
            <c:idx val="10"/>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55-19F0-4302-940D-8C1B31A4AA0E}"/>
              </c:ext>
            </c:extLst>
          </c:dPt>
          <c:dPt>
            <c:idx val="11"/>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3B-21C0-4677-A811-BCD55E330682}"/>
              </c:ext>
            </c:extLst>
          </c:dPt>
          <c:dPt>
            <c:idx val="12"/>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57-19F0-4302-940D-8C1B31A4AA0E}"/>
              </c:ext>
            </c:extLst>
          </c:dPt>
          <c:dPt>
            <c:idx val="13"/>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3F-21C0-4677-A811-BCD55E330682}"/>
              </c:ext>
            </c:extLst>
          </c:dPt>
          <c:dPt>
            <c:idx val="14"/>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59-19F0-4302-940D-8C1B31A4AA0E}"/>
              </c:ext>
            </c:extLst>
          </c:dPt>
          <c:dPt>
            <c:idx val="15"/>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43-21C0-4677-A811-BCD55E330682}"/>
              </c:ext>
            </c:extLst>
          </c:dPt>
          <c:dPt>
            <c:idx val="16"/>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5B-19F0-4302-940D-8C1B31A4AA0E}"/>
              </c:ext>
            </c:extLst>
          </c:dPt>
          <c:dPt>
            <c:idx val="17"/>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47-21C0-4677-A811-BCD55E330682}"/>
              </c:ext>
            </c:extLst>
          </c:dPt>
          <c:dPt>
            <c:idx val="18"/>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5D-19F0-4302-940D-8C1B31A4AA0E}"/>
              </c:ext>
            </c:extLst>
          </c:dPt>
          <c:dPt>
            <c:idx val="19"/>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4B-21C0-4677-A811-BCD55E33068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【令和５年度採択事業者必須】前年度収支計画記載書!$S$14:$AL$14</c:f>
              <c:numCache>
                <c:formatCode>#,##0_);[Red]\(#,##0\)</c:formatCode>
                <c:ptCount val="20"/>
                <c:pt idx="0">
                  <c:v>1</c:v>
                </c:pt>
                <c:pt idx="1">
                  <c:v>1</c:v>
                </c:pt>
                <c:pt idx="2">
                  <c:v>2</c:v>
                </c:pt>
                <c:pt idx="3">
                  <c:v>1</c:v>
                </c:pt>
                <c:pt idx="4">
                  <c:v>3</c:v>
                </c:pt>
                <c:pt idx="5">
                  <c:v>2</c:v>
                </c:pt>
                <c:pt idx="6">
                  <c:v>4</c:v>
                </c:pt>
                <c:pt idx="7">
                  <c:v>3</c:v>
                </c:pt>
                <c:pt idx="8">
                  <c:v>6</c:v>
                </c:pt>
                <c:pt idx="9">
                  <c:v>4</c:v>
                </c:pt>
                <c:pt idx="10">
                  <c:v>8</c:v>
                </c:pt>
                <c:pt idx="11">
                  <c:v>5</c:v>
                </c:pt>
                <c:pt idx="12">
                  <c:v>10</c:v>
                </c:pt>
                <c:pt idx="13">
                  <c:v>7</c:v>
                </c:pt>
                <c:pt idx="14">
                  <c:v>12</c:v>
                </c:pt>
                <c:pt idx="15">
                  <c:v>9</c:v>
                </c:pt>
                <c:pt idx="16">
                  <c:v>15</c:v>
                </c:pt>
                <c:pt idx="17">
                  <c:v>11</c:v>
                </c:pt>
                <c:pt idx="18">
                  <c:v>18</c:v>
                </c:pt>
                <c:pt idx="19">
                  <c:v>13</c:v>
                </c:pt>
              </c:numCache>
            </c:numRef>
          </c:val>
          <c:extLst>
            <c:ext xmlns:c16="http://schemas.microsoft.com/office/drawing/2014/chart" uri="{C3380CC4-5D6E-409C-BE32-E72D297353CC}">
              <c16:uniqueId val="{00000064-19F0-4302-940D-8C1B31A4AA0E}"/>
            </c:ext>
          </c:extLst>
        </c:ser>
        <c:ser>
          <c:idx val="4"/>
          <c:order val="4"/>
          <c:tx>
            <c:strRef>
              <c:f>【令和５年度採択事業者必須】前年度収支計画記載書!$R$16</c:f>
              <c:strCache>
                <c:ptCount val="1"/>
                <c:pt idx="0">
                  <c:v>ダミー</c:v>
                </c:pt>
              </c:strCache>
            </c:strRef>
          </c:tx>
          <c:spPr>
            <a:noFill/>
            <a:ln>
              <a:noFill/>
            </a:ln>
            <a:effectLst/>
          </c:spPr>
          <c:invertIfNegative val="0"/>
          <c:dPt>
            <c:idx val="3"/>
            <c:invertIfNegative val="0"/>
            <c:bubble3D val="0"/>
            <c:spPr>
              <a:noFill/>
              <a:ln>
                <a:noFill/>
              </a:ln>
              <a:effectLst/>
            </c:spPr>
            <c:extLst>
              <c:ext xmlns:c16="http://schemas.microsoft.com/office/drawing/2014/chart" uri="{C3380CC4-5D6E-409C-BE32-E72D297353CC}">
                <c16:uniqueId val="{00000068-19F0-4302-940D-8C1B31A4AA0E}"/>
              </c:ext>
            </c:extLst>
          </c:dPt>
          <c:dPt>
            <c:idx val="5"/>
            <c:invertIfNegative val="0"/>
            <c:bubble3D val="0"/>
            <c:spPr>
              <a:noFill/>
              <a:ln>
                <a:noFill/>
              </a:ln>
              <a:effectLst/>
            </c:spPr>
            <c:extLst>
              <c:ext xmlns:c16="http://schemas.microsoft.com/office/drawing/2014/chart" uri="{C3380CC4-5D6E-409C-BE32-E72D297353CC}">
                <c16:uniqueId val="{0000006A-19F0-4302-940D-8C1B31A4AA0E}"/>
              </c:ext>
            </c:extLst>
          </c:dPt>
          <c:dPt>
            <c:idx val="7"/>
            <c:invertIfNegative val="0"/>
            <c:bubble3D val="0"/>
            <c:spPr>
              <a:noFill/>
              <a:ln>
                <a:noFill/>
              </a:ln>
              <a:effectLst/>
            </c:spPr>
            <c:extLst>
              <c:ext xmlns:c16="http://schemas.microsoft.com/office/drawing/2014/chart" uri="{C3380CC4-5D6E-409C-BE32-E72D297353CC}">
                <c16:uniqueId val="{0000006C-19F0-4302-940D-8C1B31A4AA0E}"/>
              </c:ext>
            </c:extLst>
          </c:dPt>
          <c:dPt>
            <c:idx val="9"/>
            <c:invertIfNegative val="0"/>
            <c:bubble3D val="0"/>
            <c:spPr>
              <a:noFill/>
              <a:ln>
                <a:noFill/>
              </a:ln>
              <a:effectLst/>
            </c:spPr>
            <c:extLst>
              <c:ext xmlns:c16="http://schemas.microsoft.com/office/drawing/2014/chart" uri="{C3380CC4-5D6E-409C-BE32-E72D297353CC}">
                <c16:uniqueId val="{0000006E-19F0-4302-940D-8C1B31A4AA0E}"/>
              </c:ext>
            </c:extLst>
          </c:dPt>
          <c:dPt>
            <c:idx val="11"/>
            <c:invertIfNegative val="0"/>
            <c:bubble3D val="0"/>
            <c:spPr>
              <a:noFill/>
              <a:ln>
                <a:noFill/>
              </a:ln>
              <a:effectLst/>
            </c:spPr>
            <c:extLst>
              <c:ext xmlns:c16="http://schemas.microsoft.com/office/drawing/2014/chart" uri="{C3380CC4-5D6E-409C-BE32-E72D297353CC}">
                <c16:uniqueId val="{00000070-19F0-4302-940D-8C1B31A4AA0E}"/>
              </c:ext>
            </c:extLst>
          </c:dPt>
          <c:dPt>
            <c:idx val="13"/>
            <c:invertIfNegative val="0"/>
            <c:bubble3D val="0"/>
            <c:spPr>
              <a:noFill/>
              <a:ln>
                <a:noFill/>
              </a:ln>
              <a:effectLst/>
            </c:spPr>
            <c:extLst>
              <c:ext xmlns:c16="http://schemas.microsoft.com/office/drawing/2014/chart" uri="{C3380CC4-5D6E-409C-BE32-E72D297353CC}">
                <c16:uniqueId val="{00000072-19F0-4302-940D-8C1B31A4AA0E}"/>
              </c:ext>
            </c:extLst>
          </c:dPt>
          <c:dPt>
            <c:idx val="15"/>
            <c:invertIfNegative val="0"/>
            <c:bubble3D val="0"/>
            <c:spPr>
              <a:noFill/>
              <a:ln>
                <a:noFill/>
              </a:ln>
              <a:effectLst/>
            </c:spPr>
            <c:extLst>
              <c:ext xmlns:c16="http://schemas.microsoft.com/office/drawing/2014/chart" uri="{C3380CC4-5D6E-409C-BE32-E72D297353CC}">
                <c16:uniqueId val="{00000074-19F0-4302-940D-8C1B31A4AA0E}"/>
              </c:ext>
            </c:extLst>
          </c:dPt>
          <c:dPt>
            <c:idx val="17"/>
            <c:invertIfNegative val="0"/>
            <c:bubble3D val="0"/>
            <c:spPr>
              <a:noFill/>
              <a:ln>
                <a:noFill/>
              </a:ln>
              <a:effectLst/>
            </c:spPr>
            <c:extLst>
              <c:ext xmlns:c16="http://schemas.microsoft.com/office/drawing/2014/chart" uri="{C3380CC4-5D6E-409C-BE32-E72D297353CC}">
                <c16:uniqueId val="{00000076-19F0-4302-940D-8C1B31A4AA0E}"/>
              </c:ext>
            </c:extLst>
          </c:dPt>
          <c:dPt>
            <c:idx val="19"/>
            <c:invertIfNegative val="0"/>
            <c:bubble3D val="0"/>
            <c:spPr>
              <a:noFill/>
              <a:ln>
                <a:noFill/>
              </a:ln>
              <a:effectLst/>
            </c:spPr>
            <c:extLst>
              <c:ext xmlns:c16="http://schemas.microsoft.com/office/drawing/2014/chart" uri="{C3380CC4-5D6E-409C-BE32-E72D297353CC}">
                <c16:uniqueId val="{00000078-19F0-4302-940D-8C1B31A4AA0E}"/>
              </c:ext>
            </c:extLst>
          </c:dPt>
          <c:dLbls>
            <c:dLbl>
              <c:idx val="0"/>
              <c:tx>
                <c:rich>
                  <a:bodyPr/>
                  <a:lstStyle/>
                  <a:p>
                    <a:fld id="{540328C0-ADCF-4799-9860-E814BFD0CBAA}"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5-19F0-4302-940D-8C1B31A4AA0E}"/>
                </c:ext>
              </c:extLst>
            </c:dLbl>
            <c:dLbl>
              <c:idx val="1"/>
              <c:tx>
                <c:rich>
                  <a:bodyPr/>
                  <a:lstStyle/>
                  <a:p>
                    <a:fld id="{19D9D84D-87D2-478E-96DE-C17A5F18E04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6-19F0-4302-940D-8C1B31A4AA0E}"/>
                </c:ext>
              </c:extLst>
            </c:dLbl>
            <c:dLbl>
              <c:idx val="2"/>
              <c:tx>
                <c:rich>
                  <a:bodyPr/>
                  <a:lstStyle/>
                  <a:p>
                    <a:fld id="{8689E0ED-F5DB-44B0-8C09-1799014A359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7-19F0-4302-940D-8C1B31A4AA0E}"/>
                </c:ext>
              </c:extLst>
            </c:dLbl>
            <c:dLbl>
              <c:idx val="3"/>
              <c:tx>
                <c:rich>
                  <a:bodyPr/>
                  <a:lstStyle/>
                  <a:p>
                    <a:fld id="{ABECCC29-615C-49B8-B2A9-D64A8A898D2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8-19F0-4302-940D-8C1B31A4AA0E}"/>
                </c:ext>
              </c:extLst>
            </c:dLbl>
            <c:dLbl>
              <c:idx val="4"/>
              <c:tx>
                <c:rich>
                  <a:bodyPr/>
                  <a:lstStyle/>
                  <a:p>
                    <a:fld id="{935D7950-6889-494C-BBA4-A7FC7E305DD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9-19F0-4302-940D-8C1B31A4AA0E}"/>
                </c:ext>
              </c:extLst>
            </c:dLbl>
            <c:dLbl>
              <c:idx val="5"/>
              <c:tx>
                <c:rich>
                  <a:bodyPr/>
                  <a:lstStyle/>
                  <a:p>
                    <a:fld id="{DCB7ABD2-61B9-4136-ADD5-B7DD58DA996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A-19F0-4302-940D-8C1B31A4AA0E}"/>
                </c:ext>
              </c:extLst>
            </c:dLbl>
            <c:dLbl>
              <c:idx val="6"/>
              <c:tx>
                <c:rich>
                  <a:bodyPr/>
                  <a:lstStyle/>
                  <a:p>
                    <a:fld id="{91C0E3D3-8C3D-405F-A257-7699EE08E98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B-19F0-4302-940D-8C1B31A4AA0E}"/>
                </c:ext>
              </c:extLst>
            </c:dLbl>
            <c:dLbl>
              <c:idx val="7"/>
              <c:tx>
                <c:rich>
                  <a:bodyPr/>
                  <a:lstStyle/>
                  <a:p>
                    <a:fld id="{9AE480BB-AFCA-4527-84AB-7E286045F4A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C-19F0-4302-940D-8C1B31A4AA0E}"/>
                </c:ext>
              </c:extLst>
            </c:dLbl>
            <c:dLbl>
              <c:idx val="8"/>
              <c:tx>
                <c:rich>
                  <a:bodyPr/>
                  <a:lstStyle/>
                  <a:p>
                    <a:fld id="{8127C52F-4996-4790-B151-7D5BF511059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D-19F0-4302-940D-8C1B31A4AA0E}"/>
                </c:ext>
              </c:extLst>
            </c:dLbl>
            <c:dLbl>
              <c:idx val="9"/>
              <c:tx>
                <c:rich>
                  <a:bodyPr/>
                  <a:lstStyle/>
                  <a:p>
                    <a:fld id="{A480F368-D136-4595-AD81-C4EABF599E2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E-19F0-4302-940D-8C1B31A4AA0E}"/>
                </c:ext>
              </c:extLst>
            </c:dLbl>
            <c:dLbl>
              <c:idx val="10"/>
              <c:tx>
                <c:rich>
                  <a:bodyPr/>
                  <a:lstStyle/>
                  <a:p>
                    <a:fld id="{EAAB0D68-732A-40FA-8D1C-9B673128B40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F-19F0-4302-940D-8C1B31A4AA0E}"/>
                </c:ext>
              </c:extLst>
            </c:dLbl>
            <c:dLbl>
              <c:idx val="11"/>
              <c:tx>
                <c:rich>
                  <a:bodyPr/>
                  <a:lstStyle/>
                  <a:p>
                    <a:fld id="{8C4CBEAE-B7D5-4923-8E3B-E848882635D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0-19F0-4302-940D-8C1B31A4AA0E}"/>
                </c:ext>
              </c:extLst>
            </c:dLbl>
            <c:dLbl>
              <c:idx val="12"/>
              <c:tx>
                <c:rich>
                  <a:bodyPr/>
                  <a:lstStyle/>
                  <a:p>
                    <a:fld id="{46524863-E50B-4D25-BD4C-2D5A96D3E93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1-19F0-4302-940D-8C1B31A4AA0E}"/>
                </c:ext>
              </c:extLst>
            </c:dLbl>
            <c:dLbl>
              <c:idx val="13"/>
              <c:tx>
                <c:rich>
                  <a:bodyPr/>
                  <a:lstStyle/>
                  <a:p>
                    <a:fld id="{9868D138-1121-4F42-ADAA-C2C89C6BDD8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2-19F0-4302-940D-8C1B31A4AA0E}"/>
                </c:ext>
              </c:extLst>
            </c:dLbl>
            <c:dLbl>
              <c:idx val="14"/>
              <c:tx>
                <c:rich>
                  <a:bodyPr/>
                  <a:lstStyle/>
                  <a:p>
                    <a:fld id="{8B382F68-AE85-4605-A083-F683C693EF6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3-19F0-4302-940D-8C1B31A4AA0E}"/>
                </c:ext>
              </c:extLst>
            </c:dLbl>
            <c:dLbl>
              <c:idx val="15"/>
              <c:tx>
                <c:rich>
                  <a:bodyPr/>
                  <a:lstStyle/>
                  <a:p>
                    <a:fld id="{C45D9618-926A-4496-AF9C-CA820B0AC9B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19F0-4302-940D-8C1B31A4AA0E}"/>
                </c:ext>
              </c:extLst>
            </c:dLbl>
            <c:dLbl>
              <c:idx val="16"/>
              <c:tx>
                <c:rich>
                  <a:bodyPr/>
                  <a:lstStyle/>
                  <a:p>
                    <a:fld id="{7532A134-32CD-487D-B04D-6866E9AA942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5-19F0-4302-940D-8C1B31A4AA0E}"/>
                </c:ext>
              </c:extLst>
            </c:dLbl>
            <c:dLbl>
              <c:idx val="17"/>
              <c:tx>
                <c:rich>
                  <a:bodyPr/>
                  <a:lstStyle/>
                  <a:p>
                    <a:fld id="{330EBF0B-6CD5-40CE-BB35-4B9544F20C1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6-19F0-4302-940D-8C1B31A4AA0E}"/>
                </c:ext>
              </c:extLst>
            </c:dLbl>
            <c:dLbl>
              <c:idx val="18"/>
              <c:tx>
                <c:rich>
                  <a:bodyPr/>
                  <a:lstStyle/>
                  <a:p>
                    <a:fld id="{51EB60AD-7B9D-453A-A533-C56AB7C345E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19F0-4302-940D-8C1B31A4AA0E}"/>
                </c:ext>
              </c:extLst>
            </c:dLbl>
            <c:dLbl>
              <c:idx val="19"/>
              <c:tx>
                <c:rich>
                  <a:bodyPr/>
                  <a:lstStyle/>
                  <a:p>
                    <a:fld id="{7AA98D26-BA82-4986-93C7-7655C751D52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8-19F0-4302-940D-8C1B31A4AA0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【令和５年度採択事業者必須】前年度収支計画記載書!$S$16:$AL$16</c:f>
              <c:numCache>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extLst>
            <c:ext xmlns:c15="http://schemas.microsoft.com/office/drawing/2012/chart" uri="{02D57815-91ED-43cb-92C2-25804820EDAC}">
              <c15:datalabelsRange>
                <c15:f>【令和５年度採択事業者必須】前年度収支計画記載書!$S$15:$AL$15</c15:f>
                <c15:dlblRangeCache>
                  <c:ptCount val="20"/>
                  <c:pt idx="0">
                    <c:v>2</c:v>
                  </c:pt>
                  <c:pt idx="1">
                    <c:v>3</c:v>
                  </c:pt>
                  <c:pt idx="2">
                    <c:v>5</c:v>
                  </c:pt>
                  <c:pt idx="3">
                    <c:v>5</c:v>
                  </c:pt>
                  <c:pt idx="4">
                    <c:v>7</c:v>
                  </c:pt>
                  <c:pt idx="5">
                    <c:v>6</c:v>
                  </c:pt>
                  <c:pt idx="6">
                    <c:v>11</c:v>
                  </c:pt>
                  <c:pt idx="7">
                    <c:v>9</c:v>
                  </c:pt>
                  <c:pt idx="8">
                    <c:v>15</c:v>
                  </c:pt>
                  <c:pt idx="9">
                    <c:v>11</c:v>
                  </c:pt>
                  <c:pt idx="10">
                    <c:v>20</c:v>
                  </c:pt>
                  <c:pt idx="11">
                    <c:v>15</c:v>
                  </c:pt>
                  <c:pt idx="12">
                    <c:v>24</c:v>
                  </c:pt>
                  <c:pt idx="13">
                    <c:v>18</c:v>
                  </c:pt>
                  <c:pt idx="14">
                    <c:v>30</c:v>
                  </c:pt>
                  <c:pt idx="15">
                    <c:v>23</c:v>
                  </c:pt>
                  <c:pt idx="16">
                    <c:v>36</c:v>
                  </c:pt>
                  <c:pt idx="17">
                    <c:v>27</c:v>
                  </c:pt>
                  <c:pt idx="18">
                    <c:v>43</c:v>
                  </c:pt>
                  <c:pt idx="19">
                    <c:v>33</c:v>
                  </c:pt>
                </c15:dlblRangeCache>
              </c15:datalabelsRange>
            </c:ext>
            <c:ext xmlns:c16="http://schemas.microsoft.com/office/drawing/2014/chart" uri="{C3380CC4-5D6E-409C-BE32-E72D297353CC}">
              <c16:uniqueId val="{0000007D-19F0-4302-940D-8C1B31A4AA0E}"/>
            </c:ext>
          </c:extLst>
        </c:ser>
        <c:dLbls>
          <c:dLblPos val="ctr"/>
          <c:showLegendKey val="0"/>
          <c:showVal val="1"/>
          <c:showCatName val="0"/>
          <c:showSerName val="0"/>
          <c:showPercent val="0"/>
          <c:showBubbleSize val="0"/>
        </c:dLbls>
        <c:gapWidth val="50"/>
        <c:overlap val="100"/>
        <c:axId val="987539640"/>
        <c:axId val="987542264"/>
        <c:extLst>
          <c:ext xmlns:c15="http://schemas.microsoft.com/office/drawing/2012/chart" uri="{02D57815-91ED-43cb-92C2-25804820EDAC}">
            <c15:filteredBarSeries>
              <c15:ser>
                <c:idx val="3"/>
                <c:order val="3"/>
                <c:tx>
                  <c:strRef>
                    <c:extLst>
                      <c:ext uri="{02D57815-91ED-43cb-92C2-25804820EDAC}">
                        <c15:formulaRef>
                          <c15:sqref>【令和５年度採択事業者必須】前年度収支計画記載書!$R$15</c15:sqref>
                        </c15:formulaRef>
                      </c:ext>
                    </c:extLst>
                    <c:strCache>
                      <c:ptCount val="1"/>
                      <c:pt idx="0">
                        <c:v>合計</c:v>
                      </c:pt>
                    </c:strCache>
                  </c:strRef>
                </c:tx>
                <c:spPr>
                  <a:solidFill>
                    <a:schemeClr val="accent5">
                      <a:lumMod val="75000"/>
                      <a:alpha val="70000"/>
                    </a:schemeClr>
                  </a:solidFill>
                  <a:ln>
                    <a:noFill/>
                  </a:ln>
                  <a:effectLst/>
                </c:spPr>
                <c:invertIfNegative val="0"/>
                <c:dPt>
                  <c:idx val="3"/>
                  <c:invertIfNegative val="0"/>
                  <c:bubble3D val="0"/>
                  <c:spPr>
                    <a:solidFill>
                      <a:schemeClr val="accent3">
                        <a:alpha val="70000"/>
                      </a:schemeClr>
                    </a:solidFill>
                    <a:ln>
                      <a:noFill/>
                    </a:ln>
                    <a:effectLst/>
                  </c:spPr>
                  <c:extLst>
                    <c:ext xmlns:c16="http://schemas.microsoft.com/office/drawing/2014/chart" uri="{C3380CC4-5D6E-409C-BE32-E72D297353CC}">
                      <c16:uniqueId val="{0000005F-21C0-4677-A811-BCD55E330682}"/>
                    </c:ext>
                  </c:extLst>
                </c:dPt>
                <c:dPt>
                  <c:idx val="5"/>
                  <c:invertIfNegative val="0"/>
                  <c:bubble3D val="0"/>
                  <c:spPr>
                    <a:solidFill>
                      <a:schemeClr val="accent3">
                        <a:alpha val="70000"/>
                      </a:schemeClr>
                    </a:solidFill>
                    <a:ln>
                      <a:noFill/>
                    </a:ln>
                    <a:effectLst/>
                  </c:spPr>
                  <c:extLst>
                    <c:ext xmlns:c16="http://schemas.microsoft.com/office/drawing/2014/chart" uri="{C3380CC4-5D6E-409C-BE32-E72D297353CC}">
                      <c16:uniqueId val="{00000061-21C0-4677-A811-BCD55E330682}"/>
                    </c:ext>
                  </c:extLst>
                </c:dPt>
                <c:dPt>
                  <c:idx val="7"/>
                  <c:invertIfNegative val="0"/>
                  <c:bubble3D val="0"/>
                  <c:spPr>
                    <a:solidFill>
                      <a:schemeClr val="accent3">
                        <a:alpha val="70000"/>
                      </a:schemeClr>
                    </a:solidFill>
                    <a:ln>
                      <a:noFill/>
                    </a:ln>
                    <a:effectLst/>
                  </c:spPr>
                  <c:extLst>
                    <c:ext xmlns:c16="http://schemas.microsoft.com/office/drawing/2014/chart" uri="{C3380CC4-5D6E-409C-BE32-E72D297353CC}">
                      <c16:uniqueId val="{00000063-21C0-4677-A811-BCD55E330682}"/>
                    </c:ext>
                  </c:extLst>
                </c:dPt>
                <c:dPt>
                  <c:idx val="9"/>
                  <c:invertIfNegative val="0"/>
                  <c:bubble3D val="0"/>
                  <c:spPr>
                    <a:solidFill>
                      <a:schemeClr val="accent3">
                        <a:alpha val="70000"/>
                      </a:schemeClr>
                    </a:solidFill>
                    <a:ln>
                      <a:noFill/>
                    </a:ln>
                    <a:effectLst/>
                  </c:spPr>
                  <c:extLst>
                    <c:ext xmlns:c16="http://schemas.microsoft.com/office/drawing/2014/chart" uri="{C3380CC4-5D6E-409C-BE32-E72D297353CC}">
                      <c16:uniqueId val="{00000065-21C0-4677-A811-BCD55E330682}"/>
                    </c:ext>
                  </c:extLst>
                </c:dPt>
                <c:dPt>
                  <c:idx val="11"/>
                  <c:invertIfNegative val="0"/>
                  <c:bubble3D val="0"/>
                  <c:spPr>
                    <a:solidFill>
                      <a:schemeClr val="accent3">
                        <a:alpha val="70000"/>
                      </a:schemeClr>
                    </a:solidFill>
                    <a:ln>
                      <a:noFill/>
                    </a:ln>
                    <a:effectLst/>
                  </c:spPr>
                  <c:extLst>
                    <c:ext xmlns:c16="http://schemas.microsoft.com/office/drawing/2014/chart" uri="{C3380CC4-5D6E-409C-BE32-E72D297353CC}">
                      <c16:uniqueId val="{00000067-21C0-4677-A811-BCD55E330682}"/>
                    </c:ext>
                  </c:extLst>
                </c:dPt>
                <c:dPt>
                  <c:idx val="13"/>
                  <c:invertIfNegative val="0"/>
                  <c:bubble3D val="0"/>
                  <c:spPr>
                    <a:solidFill>
                      <a:schemeClr val="accent3">
                        <a:alpha val="70000"/>
                      </a:schemeClr>
                    </a:solidFill>
                    <a:ln>
                      <a:noFill/>
                    </a:ln>
                    <a:effectLst/>
                  </c:spPr>
                  <c:extLst>
                    <c:ext xmlns:c16="http://schemas.microsoft.com/office/drawing/2014/chart" uri="{C3380CC4-5D6E-409C-BE32-E72D297353CC}">
                      <c16:uniqueId val="{00000069-21C0-4677-A811-BCD55E330682}"/>
                    </c:ext>
                  </c:extLst>
                </c:dPt>
                <c:dPt>
                  <c:idx val="15"/>
                  <c:invertIfNegative val="0"/>
                  <c:bubble3D val="0"/>
                  <c:spPr>
                    <a:solidFill>
                      <a:schemeClr val="accent3">
                        <a:alpha val="70000"/>
                      </a:schemeClr>
                    </a:solidFill>
                    <a:ln>
                      <a:noFill/>
                    </a:ln>
                    <a:effectLst/>
                  </c:spPr>
                  <c:extLst>
                    <c:ext xmlns:c16="http://schemas.microsoft.com/office/drawing/2014/chart" uri="{C3380CC4-5D6E-409C-BE32-E72D297353CC}">
                      <c16:uniqueId val="{0000006B-21C0-4677-A811-BCD55E330682}"/>
                    </c:ext>
                  </c:extLst>
                </c:dPt>
                <c:dPt>
                  <c:idx val="17"/>
                  <c:invertIfNegative val="0"/>
                  <c:bubble3D val="0"/>
                  <c:spPr>
                    <a:solidFill>
                      <a:schemeClr val="accent3">
                        <a:alpha val="70000"/>
                      </a:schemeClr>
                    </a:solidFill>
                    <a:ln>
                      <a:noFill/>
                    </a:ln>
                    <a:effectLst/>
                  </c:spPr>
                  <c:extLst>
                    <c:ext xmlns:c16="http://schemas.microsoft.com/office/drawing/2014/chart" uri="{C3380CC4-5D6E-409C-BE32-E72D297353CC}">
                      <c16:uniqueId val="{0000006D-21C0-4677-A811-BCD55E330682}"/>
                    </c:ext>
                  </c:extLst>
                </c:dPt>
                <c:dPt>
                  <c:idx val="19"/>
                  <c:invertIfNegative val="0"/>
                  <c:bubble3D val="0"/>
                  <c:spPr>
                    <a:solidFill>
                      <a:schemeClr val="accent3">
                        <a:alpha val="70000"/>
                      </a:schemeClr>
                    </a:solidFill>
                    <a:ln>
                      <a:noFill/>
                    </a:ln>
                    <a:effectLst/>
                  </c:spPr>
                  <c:extLst>
                    <c:ext xmlns:c16="http://schemas.microsoft.com/office/drawing/2014/chart" uri="{C3380CC4-5D6E-409C-BE32-E72D297353CC}">
                      <c16:uniqueId val="{0000006F-21C0-4677-A811-BCD55E33068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【令和５年度採択事業者必須】前年度収支計画記載書!$S$10:$AL$11</c15:sqref>
                        </c15:formulaRef>
                      </c:ext>
                    </c:extLst>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extLst>
                      <c:ext uri="{02D57815-91ED-43cb-92C2-25804820EDAC}">
                        <c15:formulaRef>
                          <c15:sqref>【令和５年度採択事業者必須】前年度収支計画記載書!$S$15:$AL$15</c15:sqref>
                        </c15:formulaRef>
                      </c:ext>
                    </c:extLst>
                    <c:numCache>
                      <c:formatCode>#,##0_);[Red]\(#,##0\)</c:formatCode>
                      <c:ptCount val="20"/>
                      <c:pt idx="0">
                        <c:v>2</c:v>
                      </c:pt>
                      <c:pt idx="1">
                        <c:v>3</c:v>
                      </c:pt>
                      <c:pt idx="2">
                        <c:v>5</c:v>
                      </c:pt>
                      <c:pt idx="3">
                        <c:v>5</c:v>
                      </c:pt>
                      <c:pt idx="4">
                        <c:v>7</c:v>
                      </c:pt>
                      <c:pt idx="5">
                        <c:v>6</c:v>
                      </c:pt>
                      <c:pt idx="6">
                        <c:v>11</c:v>
                      </c:pt>
                      <c:pt idx="7">
                        <c:v>9</c:v>
                      </c:pt>
                      <c:pt idx="8">
                        <c:v>15</c:v>
                      </c:pt>
                      <c:pt idx="9">
                        <c:v>11</c:v>
                      </c:pt>
                      <c:pt idx="10">
                        <c:v>20</c:v>
                      </c:pt>
                      <c:pt idx="11">
                        <c:v>15</c:v>
                      </c:pt>
                      <c:pt idx="12">
                        <c:v>24</c:v>
                      </c:pt>
                      <c:pt idx="13">
                        <c:v>18</c:v>
                      </c:pt>
                      <c:pt idx="14">
                        <c:v>30</c:v>
                      </c:pt>
                      <c:pt idx="15">
                        <c:v>23</c:v>
                      </c:pt>
                      <c:pt idx="16">
                        <c:v>36</c:v>
                      </c:pt>
                      <c:pt idx="17">
                        <c:v>27</c:v>
                      </c:pt>
                      <c:pt idx="18">
                        <c:v>43</c:v>
                      </c:pt>
                      <c:pt idx="19">
                        <c:v>33</c:v>
                      </c:pt>
                    </c:numCache>
                  </c:numRef>
                </c:val>
                <c:extLst>
                  <c:ext xmlns:c16="http://schemas.microsoft.com/office/drawing/2014/chart" uri="{C3380CC4-5D6E-409C-BE32-E72D297353CC}">
                    <c16:uniqueId val="{0000007E-19F0-4302-940D-8C1B31A4AA0E}"/>
                  </c:ext>
                </c:extLst>
              </c15:ser>
            </c15:filteredBarSeries>
          </c:ext>
        </c:extLst>
      </c:barChart>
      <c:catAx>
        <c:axId val="987539640"/>
        <c:scaling>
          <c:orientation val="minMax"/>
        </c:scaling>
        <c:delete val="0"/>
        <c:axPos val="b"/>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42264"/>
        <c:crosses val="autoZero"/>
        <c:auto val="1"/>
        <c:lblAlgn val="ctr"/>
        <c:lblOffset val="100"/>
        <c:noMultiLvlLbl val="0"/>
      </c:catAx>
      <c:valAx>
        <c:axId val="987542264"/>
        <c:scaling>
          <c:orientation val="minMax"/>
        </c:scaling>
        <c:delete val="0"/>
        <c:axPos val="l"/>
        <c:majorGridlines>
          <c:spPr>
            <a:ln w="317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39640"/>
        <c:crosses val="autoZero"/>
        <c:crossBetween val="between"/>
      </c:valAx>
      <c:spPr>
        <a:noFill/>
        <a:ln>
          <a:noFill/>
        </a:ln>
        <a:effectLst/>
      </c:spPr>
    </c:plotArea>
    <c:plotVisOnly val="1"/>
    <c:dispBlanksAs val="span"/>
    <c:showDLblsOverMax val="0"/>
  </c:chart>
  <c:spPr>
    <a:solidFill>
      <a:schemeClr val="bg1"/>
    </a:solidFill>
    <a:ln w="25400" cap="flat" cmpd="sng" algn="ctr">
      <a:solidFill>
        <a:schemeClr val="tx1"/>
      </a:solidFill>
      <a:round/>
    </a:ln>
    <a:effectLst/>
  </c:spPr>
  <c:txPr>
    <a:bodyPr/>
    <a:lstStyle/>
    <a:p>
      <a:pPr>
        <a:defRPr sz="12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20646448988158E-2"/>
          <c:y val="4.5226542573483276E-2"/>
          <c:w val="0.90055770070160179"/>
          <c:h val="0.83119946634445951"/>
        </c:manualLayout>
      </c:layout>
      <c:barChart>
        <c:barDir val="col"/>
        <c:grouping val="stacked"/>
        <c:varyColors val="0"/>
        <c:ser>
          <c:idx val="0"/>
          <c:order val="0"/>
          <c:tx>
            <c:strRef>
              <c:f>【令和５年度採択事業者必須】前年度収支計画記載書!$R$26</c:f>
              <c:strCache>
                <c:ptCount val="1"/>
                <c:pt idx="0">
                  <c:v>プランニングのみ</c:v>
                </c:pt>
              </c:strCache>
            </c:strRef>
          </c:tx>
          <c:spPr>
            <a:solidFill>
              <a:schemeClr val="bg1">
                <a:lumMod val="85000"/>
              </a:schemeClr>
            </a:solidFill>
            <a:ln>
              <a:noFill/>
            </a:ln>
            <a:effectLst/>
          </c:spPr>
          <c:invertIfNegative val="0"/>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255C-4B4B-B40E-06DD9467C3BA}"/>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255C-4B4B-B40E-06DD9467C3BA}"/>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255C-4B4B-B40E-06DD9467C3BA}"/>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255C-4B4B-B40E-06DD9467C3BA}"/>
              </c:ext>
            </c:extLst>
          </c:dPt>
          <c:dPt>
            <c:idx val="9"/>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9-255C-4B4B-B40E-06DD9467C3BA}"/>
              </c:ext>
            </c:extLst>
          </c:dPt>
          <c:dPt>
            <c:idx val="1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B-255C-4B4B-B40E-06DD9467C3BA}"/>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D-255C-4B4B-B40E-06DD9467C3BA}"/>
              </c:ext>
            </c:extLst>
          </c:dPt>
          <c:dPt>
            <c:idx val="1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F-255C-4B4B-B40E-06DD9467C3BA}"/>
              </c:ext>
            </c:extLst>
          </c:dPt>
          <c:dPt>
            <c:idx val="1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1-255C-4B4B-B40E-06DD9467C3BA}"/>
              </c:ext>
            </c:extLst>
          </c:dPt>
          <c:dPt>
            <c:idx val="19"/>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3-255C-4B4B-B40E-06DD9467C3B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【令和５年度採択事業者必須】前年度収支計画記載書!$S$26:$AL$26</c:f>
              <c:numCache>
                <c:formatCode>#,##0_);[Red]\(#,##0\)</c:formatCode>
                <c:ptCount val="20"/>
                <c:pt idx="0">
                  <c:v>90</c:v>
                </c:pt>
                <c:pt idx="1">
                  <c:v>90</c:v>
                </c:pt>
                <c:pt idx="2">
                  <c:v>270</c:v>
                </c:pt>
                <c:pt idx="3">
                  <c:v>270</c:v>
                </c:pt>
                <c:pt idx="4">
                  <c:v>360</c:v>
                </c:pt>
                <c:pt idx="5">
                  <c:v>270</c:v>
                </c:pt>
                <c:pt idx="6">
                  <c:v>540</c:v>
                </c:pt>
                <c:pt idx="7">
                  <c:v>450</c:v>
                </c:pt>
                <c:pt idx="8">
                  <c:v>630</c:v>
                </c:pt>
                <c:pt idx="9">
                  <c:v>540</c:v>
                </c:pt>
                <c:pt idx="10">
                  <c:v>810</c:v>
                </c:pt>
                <c:pt idx="11">
                  <c:v>720</c:v>
                </c:pt>
                <c:pt idx="12">
                  <c:v>900</c:v>
                </c:pt>
                <c:pt idx="13">
                  <c:v>720</c:v>
                </c:pt>
                <c:pt idx="14">
                  <c:v>1080</c:v>
                </c:pt>
                <c:pt idx="15">
                  <c:v>900</c:v>
                </c:pt>
                <c:pt idx="16">
                  <c:v>1170</c:v>
                </c:pt>
                <c:pt idx="17">
                  <c:v>900</c:v>
                </c:pt>
                <c:pt idx="18">
                  <c:v>1350</c:v>
                </c:pt>
                <c:pt idx="19">
                  <c:v>1080</c:v>
                </c:pt>
              </c:numCache>
            </c:numRef>
          </c:val>
          <c:extLst>
            <c:ext xmlns:c16="http://schemas.microsoft.com/office/drawing/2014/chart" uri="{C3380CC4-5D6E-409C-BE32-E72D297353CC}">
              <c16:uniqueId val="{00000014-255C-4B4B-B40E-06DD9467C3BA}"/>
            </c:ext>
          </c:extLst>
        </c:ser>
        <c:ser>
          <c:idx val="1"/>
          <c:order val="1"/>
          <c:tx>
            <c:strRef>
              <c:f>【令和５年度採択事業者必須】前年度収支計画記載書!$R$27</c:f>
              <c:strCache>
                <c:ptCount val="1"/>
                <c:pt idx="0">
                  <c:v>実行支援のみ</c:v>
                </c:pt>
              </c:strCache>
            </c:strRef>
          </c:tx>
          <c:spPr>
            <a:solidFill>
              <a:schemeClr val="bg1">
                <a:lumMod val="75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6-255C-4B4B-B40E-06DD9467C3BA}"/>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255C-4B4B-B40E-06DD9467C3BA}"/>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A-255C-4B4B-B40E-06DD9467C3BA}"/>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C-255C-4B4B-B40E-06DD9467C3BA}"/>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E-255C-4B4B-B40E-06DD9467C3BA}"/>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0-255C-4B4B-B40E-06DD9467C3BA}"/>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2-255C-4B4B-B40E-06DD9467C3BA}"/>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4-255C-4B4B-B40E-06DD9467C3BA}"/>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6-255C-4B4B-B40E-06DD9467C3BA}"/>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8-255C-4B4B-B40E-06DD9467C3B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【令和５年度採択事業者必須】前年度収支計画記載書!$S$27:$AL$27</c:f>
              <c:numCache>
                <c:formatCode>#,##0_);[Red]\(#,##0\)</c:formatCode>
                <c:ptCount val="20"/>
                <c:pt idx="0">
                  <c:v>0</c:v>
                </c:pt>
                <c:pt idx="1">
                  <c:v>50</c:v>
                </c:pt>
                <c:pt idx="2">
                  <c:v>0</c:v>
                </c:pt>
                <c:pt idx="3">
                  <c:v>50</c:v>
                </c:pt>
                <c:pt idx="4">
                  <c:v>0</c:v>
                </c:pt>
                <c:pt idx="5">
                  <c:v>50</c:v>
                </c:pt>
                <c:pt idx="6">
                  <c:v>50</c:v>
                </c:pt>
                <c:pt idx="7">
                  <c:v>50</c:v>
                </c:pt>
                <c:pt idx="8">
                  <c:v>100</c:v>
                </c:pt>
                <c:pt idx="9">
                  <c:v>50</c:v>
                </c:pt>
                <c:pt idx="10">
                  <c:v>150</c:v>
                </c:pt>
                <c:pt idx="11">
                  <c:v>100</c:v>
                </c:pt>
                <c:pt idx="12">
                  <c:v>200</c:v>
                </c:pt>
                <c:pt idx="13">
                  <c:v>150</c:v>
                </c:pt>
                <c:pt idx="14">
                  <c:v>300</c:v>
                </c:pt>
                <c:pt idx="15">
                  <c:v>200</c:v>
                </c:pt>
                <c:pt idx="16">
                  <c:v>400</c:v>
                </c:pt>
                <c:pt idx="17">
                  <c:v>300</c:v>
                </c:pt>
                <c:pt idx="18">
                  <c:v>500</c:v>
                </c:pt>
                <c:pt idx="19">
                  <c:v>400</c:v>
                </c:pt>
              </c:numCache>
            </c:numRef>
          </c:val>
          <c:extLst>
            <c:ext xmlns:c16="http://schemas.microsoft.com/office/drawing/2014/chart" uri="{C3380CC4-5D6E-409C-BE32-E72D297353CC}">
              <c16:uniqueId val="{00000029-255C-4B4B-B40E-06DD9467C3BA}"/>
            </c:ext>
          </c:extLst>
        </c:ser>
        <c:ser>
          <c:idx val="2"/>
          <c:order val="2"/>
          <c:tx>
            <c:strRef>
              <c:f>【令和５年度採択事業者必須】前年度収支計画記載書!$R$28</c:f>
              <c:strCache>
                <c:ptCount val="1"/>
                <c:pt idx="0">
                  <c:v>プランニング＋実行支援</c:v>
                </c:pt>
              </c:strCache>
            </c:strRef>
          </c:tx>
          <c:spPr>
            <a:solidFill>
              <a:schemeClr val="bg1">
                <a:lumMod val="50000"/>
              </a:schemeClr>
            </a:solidFill>
            <a:ln>
              <a:noFill/>
            </a:ln>
            <a:effectLst/>
          </c:spPr>
          <c:invertIfNegative val="0"/>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2B-255C-4B4B-B40E-06DD9467C3BA}"/>
              </c:ext>
            </c:extLst>
          </c:dPt>
          <c:dPt>
            <c:idx val="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2D-255C-4B4B-B40E-06DD9467C3BA}"/>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1-255C-4B4B-B40E-06DD9467C3BA}"/>
              </c:ext>
            </c:extLst>
          </c:dPt>
          <c:dPt>
            <c:idx val="7"/>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5-255C-4B4B-B40E-06DD9467C3BA}"/>
              </c:ext>
            </c:extLst>
          </c:dPt>
          <c:dPt>
            <c:idx val="9"/>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9-255C-4B4B-B40E-06DD9467C3BA}"/>
              </c:ext>
            </c:extLst>
          </c:dPt>
          <c:dPt>
            <c:idx val="1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D-255C-4B4B-B40E-06DD9467C3BA}"/>
              </c:ext>
            </c:extLst>
          </c:dPt>
          <c:dPt>
            <c:idx val="1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41-255C-4B4B-B40E-06DD9467C3BA}"/>
              </c:ext>
            </c:extLst>
          </c:dPt>
          <c:dPt>
            <c:idx val="1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45-255C-4B4B-B40E-06DD9467C3BA}"/>
              </c:ext>
            </c:extLst>
          </c:dPt>
          <c:dPt>
            <c:idx val="17"/>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49-255C-4B4B-B40E-06DD9467C3BA}"/>
              </c:ext>
            </c:extLst>
          </c:dPt>
          <c:dPt>
            <c:idx val="19"/>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4D-255C-4B4B-B40E-06DD9467C3B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【令和５年度採択事業者必須】前年度収支計画記載書!$S$28:$AL$28</c:f>
              <c:numCache>
                <c:formatCode>#,##0_);[Red]\(#,##0\)</c:formatCode>
                <c:ptCount val="20"/>
                <c:pt idx="0">
                  <c:v>100</c:v>
                </c:pt>
                <c:pt idx="1">
                  <c:v>100</c:v>
                </c:pt>
                <c:pt idx="2">
                  <c:v>200</c:v>
                </c:pt>
                <c:pt idx="3">
                  <c:v>100</c:v>
                </c:pt>
                <c:pt idx="4">
                  <c:v>300</c:v>
                </c:pt>
                <c:pt idx="5">
                  <c:v>200</c:v>
                </c:pt>
                <c:pt idx="6">
                  <c:v>400</c:v>
                </c:pt>
                <c:pt idx="7">
                  <c:v>300</c:v>
                </c:pt>
                <c:pt idx="8">
                  <c:v>600</c:v>
                </c:pt>
                <c:pt idx="9">
                  <c:v>400</c:v>
                </c:pt>
                <c:pt idx="10">
                  <c:v>800</c:v>
                </c:pt>
                <c:pt idx="11">
                  <c:v>500</c:v>
                </c:pt>
                <c:pt idx="12">
                  <c:v>1000</c:v>
                </c:pt>
                <c:pt idx="13">
                  <c:v>700</c:v>
                </c:pt>
                <c:pt idx="14">
                  <c:v>1200</c:v>
                </c:pt>
                <c:pt idx="15">
                  <c:v>900</c:v>
                </c:pt>
                <c:pt idx="16">
                  <c:v>1500</c:v>
                </c:pt>
                <c:pt idx="17">
                  <c:v>1100</c:v>
                </c:pt>
                <c:pt idx="18">
                  <c:v>1800</c:v>
                </c:pt>
                <c:pt idx="19">
                  <c:v>1300</c:v>
                </c:pt>
              </c:numCache>
            </c:numRef>
          </c:val>
          <c:extLst>
            <c:ext xmlns:c16="http://schemas.microsoft.com/office/drawing/2014/chart" uri="{C3380CC4-5D6E-409C-BE32-E72D297353CC}">
              <c16:uniqueId val="{0000004E-255C-4B4B-B40E-06DD9467C3BA}"/>
            </c:ext>
          </c:extLst>
        </c:ser>
        <c:ser>
          <c:idx val="4"/>
          <c:order val="4"/>
          <c:tx>
            <c:strRef>
              <c:f>【令和５年度採択事業者必須】前年度収支計画記載書!$R$23</c:f>
              <c:strCache>
                <c:ptCount val="1"/>
                <c:pt idx="0">
                  <c:v>ダミー</c:v>
                </c:pt>
              </c:strCache>
            </c:strRef>
          </c:tx>
          <c:spPr>
            <a:noFill/>
            <a:ln>
              <a:noFill/>
            </a:ln>
            <a:effectLst/>
          </c:spPr>
          <c:invertIfNegative val="0"/>
          <c:dLbls>
            <c:dLbl>
              <c:idx val="0"/>
              <c:tx>
                <c:rich>
                  <a:bodyPr/>
                  <a:lstStyle/>
                  <a:p>
                    <a:fld id="{C3DE9381-4498-4DEF-837B-B2B0B6327A82}"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1-255C-4B4B-B40E-06DD9467C3BA}"/>
                </c:ext>
              </c:extLst>
            </c:dLbl>
            <c:dLbl>
              <c:idx val="1"/>
              <c:tx>
                <c:rich>
                  <a:bodyPr/>
                  <a:lstStyle/>
                  <a:p>
                    <a:fld id="{919301A5-6086-4DEE-A5C5-77275593C67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2-255C-4B4B-B40E-06DD9467C3BA}"/>
                </c:ext>
              </c:extLst>
            </c:dLbl>
            <c:dLbl>
              <c:idx val="2"/>
              <c:tx>
                <c:rich>
                  <a:bodyPr/>
                  <a:lstStyle/>
                  <a:p>
                    <a:fld id="{FCC37008-E9A8-46AD-A9F4-B835CD67C94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255C-4B4B-B40E-06DD9467C3BA}"/>
                </c:ext>
              </c:extLst>
            </c:dLbl>
            <c:dLbl>
              <c:idx val="3"/>
              <c:tx>
                <c:rich>
                  <a:bodyPr/>
                  <a:lstStyle/>
                  <a:p>
                    <a:fld id="{992F77A5-4940-41AD-BA70-299B75AEABA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4-255C-4B4B-B40E-06DD9467C3BA}"/>
                </c:ext>
              </c:extLst>
            </c:dLbl>
            <c:dLbl>
              <c:idx val="4"/>
              <c:tx>
                <c:rich>
                  <a:bodyPr/>
                  <a:lstStyle/>
                  <a:p>
                    <a:fld id="{07340D28-7C15-4EF9-A78F-A5C9D99C8759}"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5-255C-4B4B-B40E-06DD9467C3BA}"/>
                </c:ext>
              </c:extLst>
            </c:dLbl>
            <c:dLbl>
              <c:idx val="5"/>
              <c:tx>
                <c:rich>
                  <a:bodyPr/>
                  <a:lstStyle/>
                  <a:p>
                    <a:fld id="{E93FE010-069B-45BA-84F2-9245DE6E31A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6-255C-4B4B-B40E-06DD9467C3BA}"/>
                </c:ext>
              </c:extLst>
            </c:dLbl>
            <c:dLbl>
              <c:idx val="6"/>
              <c:tx>
                <c:rich>
                  <a:bodyPr/>
                  <a:lstStyle/>
                  <a:p>
                    <a:fld id="{186F5774-FDFA-4BE0-97C7-2BC023D07BD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7-255C-4B4B-B40E-06DD9467C3BA}"/>
                </c:ext>
              </c:extLst>
            </c:dLbl>
            <c:dLbl>
              <c:idx val="7"/>
              <c:tx>
                <c:rich>
                  <a:bodyPr/>
                  <a:lstStyle/>
                  <a:p>
                    <a:fld id="{F1B7535D-BA55-42D8-A2AA-0725472E567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8-255C-4B4B-B40E-06DD9467C3BA}"/>
                </c:ext>
              </c:extLst>
            </c:dLbl>
            <c:dLbl>
              <c:idx val="8"/>
              <c:tx>
                <c:rich>
                  <a:bodyPr/>
                  <a:lstStyle/>
                  <a:p>
                    <a:fld id="{3F1D40AF-FDEE-4AAA-86AF-DCAB6BC81D0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9-255C-4B4B-B40E-06DD9467C3BA}"/>
                </c:ext>
              </c:extLst>
            </c:dLbl>
            <c:dLbl>
              <c:idx val="9"/>
              <c:tx>
                <c:rich>
                  <a:bodyPr/>
                  <a:lstStyle/>
                  <a:p>
                    <a:fld id="{57561826-0BFF-4C5D-9B40-B72D09C3A25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A-255C-4B4B-B40E-06DD9467C3BA}"/>
                </c:ext>
              </c:extLst>
            </c:dLbl>
            <c:dLbl>
              <c:idx val="10"/>
              <c:tx>
                <c:rich>
                  <a:bodyPr/>
                  <a:lstStyle/>
                  <a:p>
                    <a:fld id="{E524AA1D-0833-46EA-B4D8-42CF2B6D155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B-255C-4B4B-B40E-06DD9467C3BA}"/>
                </c:ext>
              </c:extLst>
            </c:dLbl>
            <c:dLbl>
              <c:idx val="11"/>
              <c:tx>
                <c:rich>
                  <a:bodyPr/>
                  <a:lstStyle/>
                  <a:p>
                    <a:fld id="{FF6F609A-FEE3-44D9-94D3-B097F03937E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C-255C-4B4B-B40E-06DD9467C3BA}"/>
                </c:ext>
              </c:extLst>
            </c:dLbl>
            <c:dLbl>
              <c:idx val="12"/>
              <c:tx>
                <c:rich>
                  <a:bodyPr/>
                  <a:lstStyle/>
                  <a:p>
                    <a:fld id="{7D14BB4B-DE80-4486-A71C-2D852FD9889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D-255C-4B4B-B40E-06DD9467C3BA}"/>
                </c:ext>
              </c:extLst>
            </c:dLbl>
            <c:dLbl>
              <c:idx val="13"/>
              <c:tx>
                <c:rich>
                  <a:bodyPr/>
                  <a:lstStyle/>
                  <a:p>
                    <a:fld id="{0988212F-51BD-482F-B0F4-5A40F2FF360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E-255C-4B4B-B40E-06DD9467C3BA}"/>
                </c:ext>
              </c:extLst>
            </c:dLbl>
            <c:dLbl>
              <c:idx val="14"/>
              <c:tx>
                <c:rich>
                  <a:bodyPr/>
                  <a:lstStyle/>
                  <a:p>
                    <a:fld id="{C04F599F-35A0-482D-92B9-AF1F7AB4C26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F-255C-4B4B-B40E-06DD9467C3BA}"/>
                </c:ext>
              </c:extLst>
            </c:dLbl>
            <c:dLbl>
              <c:idx val="15"/>
              <c:tx>
                <c:rich>
                  <a:bodyPr/>
                  <a:lstStyle/>
                  <a:p>
                    <a:fld id="{2B7AC828-3971-4343-A4B2-92DBD2D31E1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0-255C-4B4B-B40E-06DD9467C3BA}"/>
                </c:ext>
              </c:extLst>
            </c:dLbl>
            <c:dLbl>
              <c:idx val="16"/>
              <c:tx>
                <c:rich>
                  <a:bodyPr/>
                  <a:lstStyle/>
                  <a:p>
                    <a:fld id="{D00AFBD3-11EE-4B63-A3FE-3FB9F5A03B3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1-255C-4B4B-B40E-06DD9467C3BA}"/>
                </c:ext>
              </c:extLst>
            </c:dLbl>
            <c:dLbl>
              <c:idx val="17"/>
              <c:tx>
                <c:rich>
                  <a:bodyPr/>
                  <a:lstStyle/>
                  <a:p>
                    <a:fld id="{39C9FD18-D68A-4248-BEF2-280EE144B06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2-255C-4B4B-B40E-06DD9467C3BA}"/>
                </c:ext>
              </c:extLst>
            </c:dLbl>
            <c:dLbl>
              <c:idx val="18"/>
              <c:tx>
                <c:rich>
                  <a:bodyPr/>
                  <a:lstStyle/>
                  <a:p>
                    <a:fld id="{F90029A2-B246-4B78-A1BC-A0BBE0B1691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3-255C-4B4B-B40E-06DD9467C3BA}"/>
                </c:ext>
              </c:extLst>
            </c:dLbl>
            <c:dLbl>
              <c:idx val="19"/>
              <c:tx>
                <c:rich>
                  <a:bodyPr/>
                  <a:lstStyle/>
                  <a:p>
                    <a:fld id="{1A749CF6-5582-4A90-9FAA-A6BE9FADA67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4-255C-4B4B-B40E-06DD9467C3B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【令和５年度採択事業者必須】前年度収支計画記載書!$S$23:$AL$23</c:f>
              <c:numCache>
                <c:formatCode>General</c:formatCode>
                <c:ptCount val="2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numCache>
            </c:numRef>
          </c:val>
          <c:extLst>
            <c:ext xmlns:c15="http://schemas.microsoft.com/office/drawing/2012/chart" uri="{02D57815-91ED-43cb-92C2-25804820EDAC}">
              <c15:datalabelsRange>
                <c15:f>【令和５年度採択事業者必須】前年度収支計画記載書!$S$29:$AL$29</c15:f>
                <c15:dlblRangeCache>
                  <c:ptCount val="20"/>
                  <c:pt idx="0">
                    <c:v>190</c:v>
                  </c:pt>
                  <c:pt idx="1">
                    <c:v>240</c:v>
                  </c:pt>
                  <c:pt idx="2">
                    <c:v>470</c:v>
                  </c:pt>
                  <c:pt idx="3">
                    <c:v>420</c:v>
                  </c:pt>
                  <c:pt idx="4">
                    <c:v>660</c:v>
                  </c:pt>
                  <c:pt idx="5">
                    <c:v>520</c:v>
                  </c:pt>
                  <c:pt idx="6">
                    <c:v>990</c:v>
                  </c:pt>
                  <c:pt idx="7">
                    <c:v>800</c:v>
                  </c:pt>
                  <c:pt idx="8">
                    <c:v>1,330</c:v>
                  </c:pt>
                  <c:pt idx="9">
                    <c:v>990</c:v>
                  </c:pt>
                  <c:pt idx="10">
                    <c:v>1,760</c:v>
                  </c:pt>
                  <c:pt idx="11">
                    <c:v>1,320</c:v>
                  </c:pt>
                  <c:pt idx="12">
                    <c:v>2,100</c:v>
                  </c:pt>
                  <c:pt idx="13">
                    <c:v>1,570</c:v>
                  </c:pt>
                  <c:pt idx="14">
                    <c:v>2,580</c:v>
                  </c:pt>
                  <c:pt idx="15">
                    <c:v>2,000</c:v>
                  </c:pt>
                  <c:pt idx="16">
                    <c:v>3,070</c:v>
                  </c:pt>
                  <c:pt idx="17">
                    <c:v>2,300</c:v>
                  </c:pt>
                  <c:pt idx="18">
                    <c:v>3,650</c:v>
                  </c:pt>
                  <c:pt idx="19">
                    <c:v>2,780</c:v>
                  </c:pt>
                </c15:dlblRangeCache>
              </c15:datalabelsRange>
            </c:ext>
            <c:ext xmlns:c16="http://schemas.microsoft.com/office/drawing/2014/chart" uri="{C3380CC4-5D6E-409C-BE32-E72D297353CC}">
              <c16:uniqueId val="{00000080-255C-4B4B-B40E-06DD9467C3BA}"/>
            </c:ext>
          </c:extLst>
        </c:ser>
        <c:dLbls>
          <c:dLblPos val="ctr"/>
          <c:showLegendKey val="0"/>
          <c:showVal val="1"/>
          <c:showCatName val="0"/>
          <c:showSerName val="0"/>
          <c:showPercent val="0"/>
          <c:showBubbleSize val="0"/>
        </c:dLbls>
        <c:gapWidth val="50"/>
        <c:overlap val="100"/>
        <c:axId val="987539640"/>
        <c:axId val="987542264"/>
        <c:extLst>
          <c:ext xmlns:c15="http://schemas.microsoft.com/office/drawing/2012/chart" uri="{02D57815-91ED-43cb-92C2-25804820EDAC}">
            <c15:filteredBarSeries>
              <c15:ser>
                <c:idx val="3"/>
                <c:order val="3"/>
                <c:tx>
                  <c:strRef>
                    <c:extLst>
                      <c:ext uri="{02D57815-91ED-43cb-92C2-25804820EDAC}">
                        <c15:formulaRef>
                          <c15:sqref>【令和５年度採択事業者必須】前年度収支計画記載書!$R$29</c15:sqref>
                        </c15:formulaRef>
                      </c:ext>
                    </c:extLst>
                    <c:strCache>
                      <c:ptCount val="1"/>
                      <c:pt idx="0">
                        <c:v>合計</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【令和５年度採択事業者必須】前年度収支計画記載書!$S$10:$AL$11</c15:sqref>
                        </c15:formulaRef>
                      </c:ext>
                    </c:extLst>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extLst>
                      <c:ext uri="{02D57815-91ED-43cb-92C2-25804820EDAC}">
                        <c15:formulaRef>
                          <c15:sqref>【令和５年度採択事業者必須】前年度収支計画記載書!$S$29:$AL$29</c15:sqref>
                        </c15:formulaRef>
                      </c:ext>
                    </c:extLst>
                    <c:numCache>
                      <c:formatCode>#,##0_);[Red]\(#,##0\)</c:formatCode>
                      <c:ptCount val="20"/>
                      <c:pt idx="0">
                        <c:v>190</c:v>
                      </c:pt>
                      <c:pt idx="1">
                        <c:v>240</c:v>
                      </c:pt>
                      <c:pt idx="2">
                        <c:v>470</c:v>
                      </c:pt>
                      <c:pt idx="3">
                        <c:v>420</c:v>
                      </c:pt>
                      <c:pt idx="4">
                        <c:v>660</c:v>
                      </c:pt>
                      <c:pt idx="5">
                        <c:v>520</c:v>
                      </c:pt>
                      <c:pt idx="6">
                        <c:v>990</c:v>
                      </c:pt>
                      <c:pt idx="7">
                        <c:v>800</c:v>
                      </c:pt>
                      <c:pt idx="8">
                        <c:v>1330</c:v>
                      </c:pt>
                      <c:pt idx="9">
                        <c:v>990</c:v>
                      </c:pt>
                      <c:pt idx="10">
                        <c:v>1760</c:v>
                      </c:pt>
                      <c:pt idx="11">
                        <c:v>1320</c:v>
                      </c:pt>
                      <c:pt idx="12">
                        <c:v>2100</c:v>
                      </c:pt>
                      <c:pt idx="13">
                        <c:v>1570</c:v>
                      </c:pt>
                      <c:pt idx="14">
                        <c:v>2580</c:v>
                      </c:pt>
                      <c:pt idx="15">
                        <c:v>2000</c:v>
                      </c:pt>
                      <c:pt idx="16">
                        <c:v>3070</c:v>
                      </c:pt>
                      <c:pt idx="17">
                        <c:v>2300</c:v>
                      </c:pt>
                      <c:pt idx="18">
                        <c:v>3650</c:v>
                      </c:pt>
                      <c:pt idx="19">
                        <c:v>2780</c:v>
                      </c:pt>
                    </c:numCache>
                  </c:numRef>
                </c:val>
                <c:extLst>
                  <c:ext xmlns:c16="http://schemas.microsoft.com/office/drawing/2014/chart" uri="{C3380CC4-5D6E-409C-BE32-E72D297353CC}">
                    <c16:uniqueId val="{0000007F-255C-4B4B-B40E-06DD9467C3BA}"/>
                  </c:ext>
                </c:extLst>
              </c15:ser>
            </c15:filteredBarSeries>
          </c:ext>
        </c:extLst>
      </c:barChart>
      <c:catAx>
        <c:axId val="987539640"/>
        <c:scaling>
          <c:orientation val="minMax"/>
        </c:scaling>
        <c:delete val="0"/>
        <c:axPos val="b"/>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42264"/>
        <c:crosses val="autoZero"/>
        <c:auto val="1"/>
        <c:lblAlgn val="ctr"/>
        <c:lblOffset val="100"/>
        <c:noMultiLvlLbl val="0"/>
      </c:catAx>
      <c:valAx>
        <c:axId val="987542264"/>
        <c:scaling>
          <c:orientation val="minMax"/>
        </c:scaling>
        <c:delete val="0"/>
        <c:axPos val="l"/>
        <c:majorGridlines>
          <c:spPr>
            <a:ln w="317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39640"/>
        <c:crosses val="autoZero"/>
        <c:crossBetween val="between"/>
      </c:valAx>
      <c:spPr>
        <a:noFill/>
        <a:ln>
          <a:noFill/>
        </a:ln>
        <a:effectLst/>
      </c:spPr>
    </c:plotArea>
    <c:plotVisOnly val="1"/>
    <c:dispBlanksAs val="span"/>
    <c:showDLblsOverMax val="0"/>
  </c:chart>
  <c:spPr>
    <a:solidFill>
      <a:schemeClr val="bg1"/>
    </a:solidFill>
    <a:ln w="25400" cap="flat" cmpd="sng" algn="ctr">
      <a:solidFill>
        <a:schemeClr val="tx1"/>
      </a:solidFill>
      <a:round/>
    </a:ln>
    <a:effectLst/>
  </c:spPr>
  <c:txPr>
    <a:bodyPr/>
    <a:lstStyle/>
    <a:p>
      <a:pPr>
        <a:defRPr sz="12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20646448988158E-2"/>
          <c:y val="4.5226542573483276E-2"/>
          <c:w val="0.90055770070160179"/>
          <c:h val="0.83119946634445951"/>
        </c:manualLayout>
      </c:layout>
      <c:barChart>
        <c:barDir val="col"/>
        <c:grouping val="stacked"/>
        <c:varyColors val="0"/>
        <c:ser>
          <c:idx val="0"/>
          <c:order val="0"/>
          <c:tx>
            <c:strRef>
              <c:f>【令和５年度採択事業者必須】前年度収支計画記載書!$R$30</c:f>
              <c:strCache>
                <c:ptCount val="1"/>
                <c:pt idx="0">
                  <c:v>プランニングのみ</c:v>
                </c:pt>
              </c:strCache>
            </c:strRef>
          </c:tx>
          <c:spPr>
            <a:solidFill>
              <a:schemeClr val="bg1">
                <a:lumMod val="85000"/>
              </a:schemeClr>
            </a:solidFill>
            <a:ln>
              <a:noFill/>
            </a:ln>
            <a:effectLst/>
          </c:spPr>
          <c:invertIfNegative val="0"/>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A502-4A01-A051-64B5AC1163ED}"/>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A502-4A01-A051-64B5AC1163ED}"/>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A502-4A01-A051-64B5AC1163ED}"/>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A502-4A01-A051-64B5AC1163ED}"/>
              </c:ext>
            </c:extLst>
          </c:dPt>
          <c:dPt>
            <c:idx val="9"/>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9-A502-4A01-A051-64B5AC1163ED}"/>
              </c:ext>
            </c:extLst>
          </c:dPt>
          <c:dPt>
            <c:idx val="1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B-A502-4A01-A051-64B5AC1163ED}"/>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D-A502-4A01-A051-64B5AC1163ED}"/>
              </c:ext>
            </c:extLst>
          </c:dPt>
          <c:dPt>
            <c:idx val="1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F-A502-4A01-A051-64B5AC1163ED}"/>
              </c:ext>
            </c:extLst>
          </c:dPt>
          <c:dPt>
            <c:idx val="1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1-A502-4A01-A051-64B5AC1163ED}"/>
              </c:ext>
            </c:extLst>
          </c:dPt>
          <c:dPt>
            <c:idx val="19"/>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3-A502-4A01-A051-64B5AC1163ED}"/>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【令和５年度採択事業者必須】前年度収支計画記載書!$S$30:$AL$30</c:f>
              <c:numCache>
                <c:formatCode>#,##0_);[Red]\(#,##0\)</c:formatCode>
                <c:ptCount val="20"/>
                <c:pt idx="0">
                  <c:v>7.6595744680851068</c:v>
                </c:pt>
                <c:pt idx="1">
                  <c:v>7.6595744680851068</c:v>
                </c:pt>
                <c:pt idx="2">
                  <c:v>22.978723404255319</c:v>
                </c:pt>
                <c:pt idx="3">
                  <c:v>22.978723404255319</c:v>
                </c:pt>
                <c:pt idx="4">
                  <c:v>30.638297872340427</c:v>
                </c:pt>
                <c:pt idx="5">
                  <c:v>22.978723404255319</c:v>
                </c:pt>
                <c:pt idx="6">
                  <c:v>45.957446808510639</c:v>
                </c:pt>
                <c:pt idx="7">
                  <c:v>38.297872340425535</c:v>
                </c:pt>
                <c:pt idx="8">
                  <c:v>53.617021276595743</c:v>
                </c:pt>
                <c:pt idx="9">
                  <c:v>45.957446808510639</c:v>
                </c:pt>
                <c:pt idx="10">
                  <c:v>68.936170212765958</c:v>
                </c:pt>
                <c:pt idx="11">
                  <c:v>61.276595744680854</c:v>
                </c:pt>
                <c:pt idx="12">
                  <c:v>76.59574468085107</c:v>
                </c:pt>
                <c:pt idx="13">
                  <c:v>61.276595744680854</c:v>
                </c:pt>
                <c:pt idx="14">
                  <c:v>91.914893617021278</c:v>
                </c:pt>
                <c:pt idx="15">
                  <c:v>76.59574468085107</c:v>
                </c:pt>
                <c:pt idx="16">
                  <c:v>99.574468085106389</c:v>
                </c:pt>
                <c:pt idx="17">
                  <c:v>76.59574468085107</c:v>
                </c:pt>
                <c:pt idx="18">
                  <c:v>114.8936170212766</c:v>
                </c:pt>
                <c:pt idx="19">
                  <c:v>91.914893617021278</c:v>
                </c:pt>
              </c:numCache>
            </c:numRef>
          </c:val>
          <c:extLst>
            <c:ext xmlns:c16="http://schemas.microsoft.com/office/drawing/2014/chart" uri="{C3380CC4-5D6E-409C-BE32-E72D297353CC}">
              <c16:uniqueId val="{00000014-A502-4A01-A051-64B5AC1163ED}"/>
            </c:ext>
          </c:extLst>
        </c:ser>
        <c:ser>
          <c:idx val="1"/>
          <c:order val="1"/>
          <c:tx>
            <c:strRef>
              <c:f>【令和５年度採択事業者必須】前年度収支計画記載書!$R$31</c:f>
              <c:strCache>
                <c:ptCount val="1"/>
                <c:pt idx="0">
                  <c:v>実行支援のみ</c:v>
                </c:pt>
              </c:strCache>
            </c:strRef>
          </c:tx>
          <c:spPr>
            <a:solidFill>
              <a:schemeClr val="bg1">
                <a:lumMod val="75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6-A502-4A01-A051-64B5AC1163ED}"/>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A502-4A01-A051-64B5AC1163ED}"/>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A-A502-4A01-A051-64B5AC1163ED}"/>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C-A502-4A01-A051-64B5AC1163ED}"/>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E-A502-4A01-A051-64B5AC1163ED}"/>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0-A502-4A01-A051-64B5AC1163ED}"/>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2-A502-4A01-A051-64B5AC1163ED}"/>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4-A502-4A01-A051-64B5AC1163ED}"/>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6-A502-4A01-A051-64B5AC1163ED}"/>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8-A502-4A01-A051-64B5AC1163ED}"/>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【令和５年度採択事業者必須】前年度収支計画記載書!$S$31:$AL$31</c:f>
              <c:numCache>
                <c:formatCode>#,##0_);[Red]\(#,##0\)</c:formatCode>
                <c:ptCount val="20"/>
                <c:pt idx="0">
                  <c:v>0</c:v>
                </c:pt>
                <c:pt idx="1">
                  <c:v>4.2553191489361701</c:v>
                </c:pt>
                <c:pt idx="2">
                  <c:v>0</c:v>
                </c:pt>
                <c:pt idx="3">
                  <c:v>4.2553191489361701</c:v>
                </c:pt>
                <c:pt idx="4">
                  <c:v>0</c:v>
                </c:pt>
                <c:pt idx="5">
                  <c:v>4.2553191489361701</c:v>
                </c:pt>
                <c:pt idx="6">
                  <c:v>4.2553191489361701</c:v>
                </c:pt>
                <c:pt idx="7">
                  <c:v>4.2553191489361701</c:v>
                </c:pt>
                <c:pt idx="8">
                  <c:v>8.5106382978723403</c:v>
                </c:pt>
                <c:pt idx="9">
                  <c:v>4.2553191489361701</c:v>
                </c:pt>
                <c:pt idx="10">
                  <c:v>12.76595744680851</c:v>
                </c:pt>
                <c:pt idx="11">
                  <c:v>8.5106382978723403</c:v>
                </c:pt>
                <c:pt idx="12">
                  <c:v>17.021276595744681</c:v>
                </c:pt>
                <c:pt idx="13">
                  <c:v>12.76595744680851</c:v>
                </c:pt>
                <c:pt idx="14">
                  <c:v>25.531914893617021</c:v>
                </c:pt>
                <c:pt idx="15">
                  <c:v>17.021276595744681</c:v>
                </c:pt>
                <c:pt idx="16">
                  <c:v>34.042553191489361</c:v>
                </c:pt>
                <c:pt idx="17">
                  <c:v>25.531914893617021</c:v>
                </c:pt>
                <c:pt idx="18">
                  <c:v>42.553191489361701</c:v>
                </c:pt>
                <c:pt idx="19">
                  <c:v>34.042553191489361</c:v>
                </c:pt>
              </c:numCache>
            </c:numRef>
          </c:val>
          <c:extLst>
            <c:ext xmlns:c16="http://schemas.microsoft.com/office/drawing/2014/chart" uri="{C3380CC4-5D6E-409C-BE32-E72D297353CC}">
              <c16:uniqueId val="{00000029-A502-4A01-A051-64B5AC1163ED}"/>
            </c:ext>
          </c:extLst>
        </c:ser>
        <c:ser>
          <c:idx val="2"/>
          <c:order val="2"/>
          <c:tx>
            <c:strRef>
              <c:f>【令和５年度採択事業者必須】前年度収支計画記載書!$R$32</c:f>
              <c:strCache>
                <c:ptCount val="1"/>
                <c:pt idx="0">
                  <c:v>プランニング＋実行支援</c:v>
                </c:pt>
              </c:strCache>
            </c:strRef>
          </c:tx>
          <c:spPr>
            <a:solidFill>
              <a:schemeClr val="bg1">
                <a:lumMod val="50000"/>
              </a:schemeClr>
            </a:solidFill>
            <a:ln>
              <a:noFill/>
            </a:ln>
            <a:effectLst/>
          </c:spPr>
          <c:invertIfNegative val="0"/>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2B-A502-4A01-A051-64B5AC1163ED}"/>
              </c:ext>
            </c:extLst>
          </c:dPt>
          <c:dPt>
            <c:idx val="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2D-A502-4A01-A051-64B5AC1163ED}"/>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2F-A502-4A01-A051-64B5AC1163ED}"/>
              </c:ext>
            </c:extLst>
          </c:dPt>
          <c:dPt>
            <c:idx val="7"/>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1-A502-4A01-A051-64B5AC1163ED}"/>
              </c:ext>
            </c:extLst>
          </c:dPt>
          <c:dPt>
            <c:idx val="9"/>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3-A502-4A01-A051-64B5AC1163ED}"/>
              </c:ext>
            </c:extLst>
          </c:dPt>
          <c:dPt>
            <c:idx val="1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5-A502-4A01-A051-64B5AC1163ED}"/>
              </c:ext>
            </c:extLst>
          </c:dPt>
          <c:dPt>
            <c:idx val="1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7-A502-4A01-A051-64B5AC1163ED}"/>
              </c:ext>
            </c:extLst>
          </c:dPt>
          <c:dPt>
            <c:idx val="1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9-A502-4A01-A051-64B5AC1163ED}"/>
              </c:ext>
            </c:extLst>
          </c:dPt>
          <c:dPt>
            <c:idx val="17"/>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B-A502-4A01-A051-64B5AC1163ED}"/>
              </c:ext>
            </c:extLst>
          </c:dPt>
          <c:dPt>
            <c:idx val="19"/>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3D-A502-4A01-A051-64B5AC1163ED}"/>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【令和５年度採択事業者必須】前年度収支計画記載書!$S$32:$AL$32</c:f>
              <c:numCache>
                <c:formatCode>#,##0_);[Red]\(#,##0\)</c:formatCode>
                <c:ptCount val="20"/>
                <c:pt idx="0">
                  <c:v>8.5106382978723403</c:v>
                </c:pt>
                <c:pt idx="1">
                  <c:v>8.5106382978723403</c:v>
                </c:pt>
                <c:pt idx="2">
                  <c:v>17.021276595744681</c:v>
                </c:pt>
                <c:pt idx="3">
                  <c:v>8.5106382978723403</c:v>
                </c:pt>
                <c:pt idx="4">
                  <c:v>25.531914893617021</c:v>
                </c:pt>
                <c:pt idx="5">
                  <c:v>17.021276595744681</c:v>
                </c:pt>
                <c:pt idx="6">
                  <c:v>34.042553191489361</c:v>
                </c:pt>
                <c:pt idx="7">
                  <c:v>25.531914893617021</c:v>
                </c:pt>
                <c:pt idx="8">
                  <c:v>51.063829787234042</c:v>
                </c:pt>
                <c:pt idx="9">
                  <c:v>34.042553191489361</c:v>
                </c:pt>
                <c:pt idx="10">
                  <c:v>68.085106382978722</c:v>
                </c:pt>
                <c:pt idx="11">
                  <c:v>42.553191489361701</c:v>
                </c:pt>
                <c:pt idx="12">
                  <c:v>85.106382978723403</c:v>
                </c:pt>
                <c:pt idx="13">
                  <c:v>59.574468085106382</c:v>
                </c:pt>
                <c:pt idx="14">
                  <c:v>102.12765957446808</c:v>
                </c:pt>
                <c:pt idx="15">
                  <c:v>76.595744680851055</c:v>
                </c:pt>
                <c:pt idx="16">
                  <c:v>127.65957446808511</c:v>
                </c:pt>
                <c:pt idx="17">
                  <c:v>93.617021276595736</c:v>
                </c:pt>
                <c:pt idx="18">
                  <c:v>153.19148936170214</c:v>
                </c:pt>
                <c:pt idx="19">
                  <c:v>110.63829787234042</c:v>
                </c:pt>
              </c:numCache>
            </c:numRef>
          </c:val>
          <c:extLst>
            <c:ext xmlns:c16="http://schemas.microsoft.com/office/drawing/2014/chart" uri="{C3380CC4-5D6E-409C-BE32-E72D297353CC}">
              <c16:uniqueId val="{0000003E-A502-4A01-A051-64B5AC1163ED}"/>
            </c:ext>
          </c:extLst>
        </c:ser>
        <c:ser>
          <c:idx val="4"/>
          <c:order val="4"/>
          <c:tx>
            <c:strRef>
              <c:f>【令和５年度採択事業者必須】前年度収支計画記載書!$R$34</c:f>
              <c:strCache>
                <c:ptCount val="1"/>
                <c:pt idx="0">
                  <c:v>ダミー</c:v>
                </c:pt>
              </c:strCache>
            </c:strRef>
          </c:tx>
          <c:spPr>
            <a:noFill/>
            <a:ln>
              <a:noFill/>
            </a:ln>
            <a:effectLst/>
          </c:spPr>
          <c:invertIfNegative val="0"/>
          <c:dLbls>
            <c:dLbl>
              <c:idx val="0"/>
              <c:tx>
                <c:rich>
                  <a:bodyPr/>
                  <a:lstStyle/>
                  <a:p>
                    <a:fld id="{8B54B95A-25E6-4BF4-93DC-DE9832456DDD}"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A502-4A01-A051-64B5AC1163ED}"/>
                </c:ext>
              </c:extLst>
            </c:dLbl>
            <c:dLbl>
              <c:idx val="1"/>
              <c:tx>
                <c:rich>
                  <a:bodyPr/>
                  <a:lstStyle/>
                  <a:p>
                    <a:fld id="{17898CC2-CCB7-4859-B8EC-1555C52EB3A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A502-4A01-A051-64B5AC1163ED}"/>
                </c:ext>
              </c:extLst>
            </c:dLbl>
            <c:dLbl>
              <c:idx val="2"/>
              <c:tx>
                <c:rich>
                  <a:bodyPr/>
                  <a:lstStyle/>
                  <a:p>
                    <a:fld id="{41B67C64-A0EC-4C20-A529-6751117B4A5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A502-4A01-A051-64B5AC1163ED}"/>
                </c:ext>
              </c:extLst>
            </c:dLbl>
            <c:dLbl>
              <c:idx val="3"/>
              <c:tx>
                <c:rich>
                  <a:bodyPr/>
                  <a:lstStyle/>
                  <a:p>
                    <a:fld id="{D341EF46-57D9-4026-80C0-60D302D8B0A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A502-4A01-A051-64B5AC1163ED}"/>
                </c:ext>
              </c:extLst>
            </c:dLbl>
            <c:dLbl>
              <c:idx val="4"/>
              <c:tx>
                <c:rich>
                  <a:bodyPr/>
                  <a:lstStyle/>
                  <a:p>
                    <a:fld id="{9384ADC4-8CAF-4574-9BBC-021ACA371F8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3-A502-4A01-A051-64B5AC1163ED}"/>
                </c:ext>
              </c:extLst>
            </c:dLbl>
            <c:dLbl>
              <c:idx val="5"/>
              <c:tx>
                <c:rich>
                  <a:bodyPr/>
                  <a:lstStyle/>
                  <a:p>
                    <a:fld id="{32A218FD-F9D5-4DCC-B0BE-E0E5266C2D4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A502-4A01-A051-64B5AC1163ED}"/>
                </c:ext>
              </c:extLst>
            </c:dLbl>
            <c:dLbl>
              <c:idx val="6"/>
              <c:tx>
                <c:rich>
                  <a:bodyPr/>
                  <a:lstStyle/>
                  <a:p>
                    <a:fld id="{C1AEDF65-9FB7-4C26-8CE7-8879A137AFB0}"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A502-4A01-A051-64B5AC1163ED}"/>
                </c:ext>
              </c:extLst>
            </c:dLbl>
            <c:dLbl>
              <c:idx val="7"/>
              <c:tx>
                <c:rich>
                  <a:bodyPr/>
                  <a:lstStyle/>
                  <a:p>
                    <a:fld id="{CBBD52D5-2E35-44FB-ADBA-F5ADF781FFC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A502-4A01-A051-64B5AC1163ED}"/>
                </c:ext>
              </c:extLst>
            </c:dLbl>
            <c:dLbl>
              <c:idx val="8"/>
              <c:tx>
                <c:rich>
                  <a:bodyPr/>
                  <a:lstStyle/>
                  <a:p>
                    <a:fld id="{87DEF289-5C66-4F41-9699-6B92D6081ED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A502-4A01-A051-64B5AC1163ED}"/>
                </c:ext>
              </c:extLst>
            </c:dLbl>
            <c:dLbl>
              <c:idx val="9"/>
              <c:tx>
                <c:rich>
                  <a:bodyPr/>
                  <a:lstStyle/>
                  <a:p>
                    <a:fld id="{B04EEC70-CF65-431A-9715-8EED0F932C8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A502-4A01-A051-64B5AC1163ED}"/>
                </c:ext>
              </c:extLst>
            </c:dLbl>
            <c:dLbl>
              <c:idx val="10"/>
              <c:tx>
                <c:rich>
                  <a:bodyPr/>
                  <a:lstStyle/>
                  <a:p>
                    <a:fld id="{8A1775D7-9DE9-42FA-A6DC-AD05C3D7A8D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A502-4A01-A051-64B5AC1163ED}"/>
                </c:ext>
              </c:extLst>
            </c:dLbl>
            <c:dLbl>
              <c:idx val="11"/>
              <c:tx>
                <c:rich>
                  <a:bodyPr/>
                  <a:lstStyle/>
                  <a:p>
                    <a:fld id="{60F068F0-1EA2-457B-A657-9E50E7998B8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A502-4A01-A051-64B5AC1163ED}"/>
                </c:ext>
              </c:extLst>
            </c:dLbl>
            <c:dLbl>
              <c:idx val="12"/>
              <c:tx>
                <c:rich>
                  <a:bodyPr/>
                  <a:lstStyle/>
                  <a:p>
                    <a:fld id="{6468208D-61EA-42B3-9FE9-7B87C144F04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A502-4A01-A051-64B5AC1163ED}"/>
                </c:ext>
              </c:extLst>
            </c:dLbl>
            <c:dLbl>
              <c:idx val="13"/>
              <c:tx>
                <c:rich>
                  <a:bodyPr/>
                  <a:lstStyle/>
                  <a:p>
                    <a:fld id="{20081063-1B79-4252-AB78-03517E65098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A502-4A01-A051-64B5AC1163ED}"/>
                </c:ext>
              </c:extLst>
            </c:dLbl>
            <c:dLbl>
              <c:idx val="14"/>
              <c:tx>
                <c:rich>
                  <a:bodyPr/>
                  <a:lstStyle/>
                  <a:p>
                    <a:fld id="{9A5FBA7C-2A5A-4740-935B-2E09B98A6A26}"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A502-4A01-A051-64B5AC1163ED}"/>
                </c:ext>
              </c:extLst>
            </c:dLbl>
            <c:dLbl>
              <c:idx val="15"/>
              <c:tx>
                <c:rich>
                  <a:bodyPr/>
                  <a:lstStyle/>
                  <a:p>
                    <a:fld id="{5D33D264-6213-400C-9D6F-5111D82B353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A502-4A01-A051-64B5AC1163ED}"/>
                </c:ext>
              </c:extLst>
            </c:dLbl>
            <c:dLbl>
              <c:idx val="16"/>
              <c:tx>
                <c:rich>
                  <a:bodyPr/>
                  <a:lstStyle/>
                  <a:p>
                    <a:fld id="{E13D11E4-94F7-464D-B192-F5EBDC49541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A502-4A01-A051-64B5AC1163ED}"/>
                </c:ext>
              </c:extLst>
            </c:dLbl>
            <c:dLbl>
              <c:idx val="17"/>
              <c:tx>
                <c:rich>
                  <a:bodyPr/>
                  <a:lstStyle/>
                  <a:p>
                    <a:fld id="{072A0E16-08B3-4858-BD9A-C7F13292DA45}"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0-A502-4A01-A051-64B5AC1163ED}"/>
                </c:ext>
              </c:extLst>
            </c:dLbl>
            <c:dLbl>
              <c:idx val="18"/>
              <c:tx>
                <c:rich>
                  <a:bodyPr/>
                  <a:lstStyle/>
                  <a:p>
                    <a:fld id="{9BC6F11E-D5E1-4D33-B0AD-546E9B23032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1-A502-4A01-A051-64B5AC1163ED}"/>
                </c:ext>
              </c:extLst>
            </c:dLbl>
            <c:dLbl>
              <c:idx val="19"/>
              <c:tx>
                <c:rich>
                  <a:bodyPr/>
                  <a:lstStyle/>
                  <a:p>
                    <a:fld id="{F1ABF909-71EB-4432-8758-C78C9D999BC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2-A502-4A01-A051-64B5AC1163E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【令和５年度採択事業者必須】前年度収支計画記載書!$S$10:$AL$11</c:f>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f>【令和５年度採択事業者必須】前年度収支計画記載書!$S$34:$AL$34</c:f>
              <c:numCache>
                <c:formatCode>General</c:formatCode>
                <c:ptCount val="2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numCache>
            </c:numRef>
          </c:val>
          <c:extLst>
            <c:ext xmlns:c15="http://schemas.microsoft.com/office/drawing/2012/chart" uri="{02D57815-91ED-43cb-92C2-25804820EDAC}">
              <c15:datalabelsRange>
                <c15:f>【令和５年度採択事業者必須】前年度収支計画記載書!$S$33:$AL$33</c15:f>
                <c15:dlblRangeCache>
                  <c:ptCount val="20"/>
                  <c:pt idx="0">
                    <c:v>16</c:v>
                  </c:pt>
                  <c:pt idx="1">
                    <c:v>20</c:v>
                  </c:pt>
                  <c:pt idx="2">
                    <c:v>40</c:v>
                  </c:pt>
                  <c:pt idx="3">
                    <c:v>36</c:v>
                  </c:pt>
                  <c:pt idx="4">
                    <c:v>56</c:v>
                  </c:pt>
                  <c:pt idx="5">
                    <c:v>44</c:v>
                  </c:pt>
                  <c:pt idx="6">
                    <c:v>84</c:v>
                  </c:pt>
                  <c:pt idx="7">
                    <c:v>68</c:v>
                  </c:pt>
                  <c:pt idx="8">
                    <c:v>113</c:v>
                  </c:pt>
                  <c:pt idx="9">
                    <c:v>84</c:v>
                  </c:pt>
                  <c:pt idx="10">
                    <c:v>150</c:v>
                  </c:pt>
                  <c:pt idx="11">
                    <c:v>112</c:v>
                  </c:pt>
                  <c:pt idx="12">
                    <c:v>179</c:v>
                  </c:pt>
                  <c:pt idx="13">
                    <c:v>134</c:v>
                  </c:pt>
                  <c:pt idx="14">
                    <c:v>220</c:v>
                  </c:pt>
                  <c:pt idx="15">
                    <c:v>170</c:v>
                  </c:pt>
                  <c:pt idx="16">
                    <c:v>261</c:v>
                  </c:pt>
                  <c:pt idx="17">
                    <c:v>196</c:v>
                  </c:pt>
                  <c:pt idx="18">
                    <c:v>311</c:v>
                  </c:pt>
                  <c:pt idx="19">
                    <c:v>237</c:v>
                  </c:pt>
                </c15:dlblRangeCache>
              </c15:datalabelsRange>
            </c:ext>
            <c:ext xmlns:c16="http://schemas.microsoft.com/office/drawing/2014/chart" uri="{C3380CC4-5D6E-409C-BE32-E72D297353CC}">
              <c16:uniqueId val="{00000053-A502-4A01-A051-64B5AC1163ED}"/>
            </c:ext>
          </c:extLst>
        </c:ser>
        <c:dLbls>
          <c:dLblPos val="ctr"/>
          <c:showLegendKey val="0"/>
          <c:showVal val="1"/>
          <c:showCatName val="0"/>
          <c:showSerName val="0"/>
          <c:showPercent val="0"/>
          <c:showBubbleSize val="0"/>
        </c:dLbls>
        <c:gapWidth val="50"/>
        <c:overlap val="100"/>
        <c:axId val="987539640"/>
        <c:axId val="987542264"/>
        <c:extLst>
          <c:ext xmlns:c15="http://schemas.microsoft.com/office/drawing/2012/chart" uri="{02D57815-91ED-43cb-92C2-25804820EDAC}">
            <c15:filteredBarSeries>
              <c15:ser>
                <c:idx val="3"/>
                <c:order val="3"/>
                <c:tx>
                  <c:strRef>
                    <c:extLst>
                      <c:ext uri="{02D57815-91ED-43cb-92C2-25804820EDAC}">
                        <c15:formulaRef>
                          <c15:sqref>【令和５年度採択事業者必須】前年度収支計画記載書!$R$33</c15:sqref>
                        </c15:formulaRef>
                      </c:ext>
                    </c:extLst>
                    <c:strCache>
                      <c:ptCount val="1"/>
                      <c:pt idx="0">
                        <c:v>合計</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【令和５年度採択事業者必須】前年度収支計画記載書!$S$10:$AL$11</c15:sqref>
                        </c15:formulaRef>
                      </c:ext>
                    </c:extLst>
                    <c:multiLvlStrCache>
                      <c:ptCount val="20"/>
                      <c:lvl>
                        <c:pt idx="0">
                          <c:v>計画</c:v>
                        </c:pt>
                        <c:pt idx="1">
                          <c:v>実績</c:v>
                        </c:pt>
                        <c:pt idx="2">
                          <c:v>計画</c:v>
                        </c:pt>
                        <c:pt idx="3">
                          <c:v>実績</c:v>
                        </c:pt>
                        <c:pt idx="4">
                          <c:v>計画</c:v>
                        </c:pt>
                        <c:pt idx="5">
                          <c:v>実績</c:v>
                        </c:pt>
                        <c:pt idx="6">
                          <c:v>計画</c:v>
                        </c:pt>
                        <c:pt idx="7">
                          <c:v>実績</c:v>
                        </c:pt>
                        <c:pt idx="8">
                          <c:v>計画</c:v>
                        </c:pt>
                        <c:pt idx="9">
                          <c:v>実績</c:v>
                        </c:pt>
                        <c:pt idx="10">
                          <c:v>計画</c:v>
                        </c:pt>
                        <c:pt idx="11">
                          <c:v>実績</c:v>
                        </c:pt>
                        <c:pt idx="12">
                          <c:v>計画</c:v>
                        </c:pt>
                        <c:pt idx="13">
                          <c:v>実績</c:v>
                        </c:pt>
                        <c:pt idx="14">
                          <c:v>計画</c:v>
                        </c:pt>
                        <c:pt idx="15">
                          <c:v>実績</c:v>
                        </c:pt>
                        <c:pt idx="16">
                          <c:v>計画</c:v>
                        </c:pt>
                        <c:pt idx="17">
                          <c:v>実績</c:v>
                        </c:pt>
                        <c:pt idx="18">
                          <c:v>計画</c:v>
                        </c:pt>
                        <c:pt idx="19">
                          <c:v>実績</c:v>
                        </c:pt>
                      </c:lvl>
                      <c:lvl>
                        <c:pt idx="0">
                          <c:v>4月</c:v>
                        </c:pt>
                        <c:pt idx="2">
                          <c:v>5月</c:v>
                        </c:pt>
                        <c:pt idx="4">
                          <c:v>6月</c:v>
                        </c:pt>
                        <c:pt idx="6">
                          <c:v>7月</c:v>
                        </c:pt>
                        <c:pt idx="8">
                          <c:v>8月</c:v>
                        </c:pt>
                        <c:pt idx="10">
                          <c:v>9月</c:v>
                        </c:pt>
                        <c:pt idx="12">
                          <c:v>10月</c:v>
                        </c:pt>
                        <c:pt idx="14">
                          <c:v>11月</c:v>
                        </c:pt>
                        <c:pt idx="16">
                          <c:v>12月</c:v>
                        </c:pt>
                        <c:pt idx="18">
                          <c:v>１月</c:v>
                        </c:pt>
                      </c:lvl>
                    </c:multiLvlStrCache>
                  </c:multiLvlStrRef>
                </c:cat>
                <c:val>
                  <c:numRef>
                    <c:extLst>
                      <c:ext uri="{02D57815-91ED-43cb-92C2-25804820EDAC}">
                        <c15:formulaRef>
                          <c15:sqref>【令和５年度採択事業者必須】前年度収支計画記載書!$S$33:$AL$33</c15:sqref>
                        </c15:formulaRef>
                      </c:ext>
                    </c:extLst>
                    <c:numCache>
                      <c:formatCode>#,##0_);[Red]\(#,##0\)</c:formatCode>
                      <c:ptCount val="20"/>
                      <c:pt idx="0">
                        <c:v>16.170212765957448</c:v>
                      </c:pt>
                      <c:pt idx="1">
                        <c:v>20.425531914893618</c:v>
                      </c:pt>
                      <c:pt idx="2">
                        <c:v>40</c:v>
                      </c:pt>
                      <c:pt idx="3">
                        <c:v>35.744680851063833</c:v>
                      </c:pt>
                      <c:pt idx="4">
                        <c:v>56.170212765957444</c:v>
                      </c:pt>
                      <c:pt idx="5">
                        <c:v>44.255319148936174</c:v>
                      </c:pt>
                      <c:pt idx="6">
                        <c:v>84.255319148936167</c:v>
                      </c:pt>
                      <c:pt idx="7">
                        <c:v>68.085106382978722</c:v>
                      </c:pt>
                      <c:pt idx="8">
                        <c:v>113.19148936170212</c:v>
                      </c:pt>
                      <c:pt idx="9">
                        <c:v>84.255319148936167</c:v>
                      </c:pt>
                      <c:pt idx="10">
                        <c:v>149.78723404255319</c:v>
                      </c:pt>
                      <c:pt idx="11">
                        <c:v>112.34042553191489</c:v>
                      </c:pt>
                      <c:pt idx="12">
                        <c:v>178.72340425531917</c:v>
                      </c:pt>
                      <c:pt idx="13">
                        <c:v>133.61702127659575</c:v>
                      </c:pt>
                      <c:pt idx="14">
                        <c:v>219.57446808510639</c:v>
                      </c:pt>
                      <c:pt idx="15">
                        <c:v>170.21276595744681</c:v>
                      </c:pt>
                      <c:pt idx="16">
                        <c:v>261.27659574468089</c:v>
                      </c:pt>
                      <c:pt idx="17">
                        <c:v>195.74468085106383</c:v>
                      </c:pt>
                      <c:pt idx="18">
                        <c:v>310.63829787234044</c:v>
                      </c:pt>
                      <c:pt idx="19">
                        <c:v>236.59574468085106</c:v>
                      </c:pt>
                    </c:numCache>
                  </c:numRef>
                </c:val>
                <c:extLst>
                  <c:ext xmlns:c16="http://schemas.microsoft.com/office/drawing/2014/chart" uri="{C3380CC4-5D6E-409C-BE32-E72D297353CC}">
                    <c16:uniqueId val="{00000054-A502-4A01-A051-64B5AC1163ED}"/>
                  </c:ext>
                </c:extLst>
              </c15:ser>
            </c15:filteredBarSeries>
          </c:ext>
        </c:extLst>
      </c:barChart>
      <c:catAx>
        <c:axId val="987539640"/>
        <c:scaling>
          <c:orientation val="minMax"/>
        </c:scaling>
        <c:delete val="0"/>
        <c:axPos val="b"/>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42264"/>
        <c:crosses val="autoZero"/>
        <c:auto val="1"/>
        <c:lblAlgn val="ctr"/>
        <c:lblOffset val="100"/>
        <c:noMultiLvlLbl val="0"/>
      </c:catAx>
      <c:valAx>
        <c:axId val="987542264"/>
        <c:scaling>
          <c:orientation val="minMax"/>
        </c:scaling>
        <c:delete val="0"/>
        <c:axPos val="l"/>
        <c:majorGridlines>
          <c:spPr>
            <a:ln w="317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987539640"/>
        <c:crosses val="autoZero"/>
        <c:crossBetween val="between"/>
      </c:valAx>
      <c:spPr>
        <a:noFill/>
        <a:ln>
          <a:noFill/>
        </a:ln>
        <a:effectLst/>
      </c:spPr>
    </c:plotArea>
    <c:plotVisOnly val="1"/>
    <c:dispBlanksAs val="span"/>
    <c:showDLblsOverMax val="0"/>
  </c:chart>
  <c:spPr>
    <a:solidFill>
      <a:schemeClr val="bg1"/>
    </a:solidFill>
    <a:ln w="25400" cap="flat" cmpd="sng" algn="ctr">
      <a:solidFill>
        <a:schemeClr val="tx1"/>
      </a:solidFill>
      <a:round/>
    </a:ln>
    <a:effectLst/>
  </c:spPr>
  <c:txPr>
    <a:bodyPr/>
    <a:lstStyle/>
    <a:p>
      <a:pPr>
        <a:defRPr sz="12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583999</xdr:colOff>
      <xdr:row>5</xdr:row>
      <xdr:rowOff>25657</xdr:rowOff>
    </xdr:from>
    <xdr:to>
      <xdr:col>9</xdr:col>
      <xdr:colOff>788749</xdr:colOff>
      <xdr:row>25</xdr:row>
      <xdr:rowOff>325657</xdr:rowOff>
    </xdr:to>
    <xdr:graphicFrame macro="">
      <xdr:nvGraphicFramePr>
        <xdr:cNvPr id="5" name="グラフ 4">
          <a:extLst>
            <a:ext uri="{FF2B5EF4-FFF2-40B4-BE49-F238E27FC236}">
              <a16:creationId xmlns:a16="http://schemas.microsoft.com/office/drawing/2014/main" id="{1011E444-4F3B-4658-B64F-169C8E710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82826</xdr:colOff>
      <xdr:row>5</xdr:row>
      <xdr:rowOff>55217</xdr:rowOff>
    </xdr:from>
    <xdr:to>
      <xdr:col>20</xdr:col>
      <xdr:colOff>287576</xdr:colOff>
      <xdr:row>25</xdr:row>
      <xdr:rowOff>355217</xdr:rowOff>
    </xdr:to>
    <xdr:graphicFrame macro="">
      <xdr:nvGraphicFramePr>
        <xdr:cNvPr id="2" name="グラフ 1">
          <a:extLst>
            <a:ext uri="{FF2B5EF4-FFF2-40B4-BE49-F238E27FC236}">
              <a16:creationId xmlns:a16="http://schemas.microsoft.com/office/drawing/2014/main" id="{5A9C7E35-3848-4C4C-9114-47B3ED5FB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607393</xdr:colOff>
      <xdr:row>5</xdr:row>
      <xdr:rowOff>27608</xdr:rowOff>
    </xdr:from>
    <xdr:to>
      <xdr:col>31</xdr:col>
      <xdr:colOff>812142</xdr:colOff>
      <xdr:row>25</xdr:row>
      <xdr:rowOff>327608</xdr:rowOff>
    </xdr:to>
    <xdr:graphicFrame macro="">
      <xdr:nvGraphicFramePr>
        <xdr:cNvPr id="4" name="グラフ 3">
          <a:extLst>
            <a:ext uri="{FF2B5EF4-FFF2-40B4-BE49-F238E27FC236}">
              <a16:creationId xmlns:a16="http://schemas.microsoft.com/office/drawing/2014/main" id="{C01A1530-27DB-4FC8-88ED-C56FACF00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628650</xdr:colOff>
      <xdr:row>31</xdr:row>
      <xdr:rowOff>38100</xdr:rowOff>
    </xdr:from>
    <xdr:to>
      <xdr:col>9</xdr:col>
      <xdr:colOff>839750</xdr:colOff>
      <xdr:row>51</xdr:row>
      <xdr:rowOff>350800</xdr:rowOff>
    </xdr:to>
    <xdr:graphicFrame macro="">
      <xdr:nvGraphicFramePr>
        <xdr:cNvPr id="8" name="グラフ 9">
          <a:extLst>
            <a:ext uri="{FF2B5EF4-FFF2-40B4-BE49-F238E27FC236}">
              <a16:creationId xmlns:a16="http://schemas.microsoft.com/office/drawing/2014/main" id="{7A06D910-BAF7-4D62-9CB2-51FFCC28C3F6}"/>
            </a:ext>
            <a:ext uri="{147F2762-F138-4A5C-976F-8EAC2B608ADB}">
              <a16:predDERef xmlns:a16="http://schemas.microsoft.com/office/drawing/2014/main" pred="{2ACDA1D4-41FB-42C7-840B-CE26F5358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649432</xdr:colOff>
      <xdr:row>31</xdr:row>
      <xdr:rowOff>21648</xdr:rowOff>
    </xdr:from>
    <xdr:to>
      <xdr:col>20</xdr:col>
      <xdr:colOff>860532</xdr:colOff>
      <xdr:row>51</xdr:row>
      <xdr:rowOff>334348</xdr:rowOff>
    </xdr:to>
    <xdr:graphicFrame macro="">
      <xdr:nvGraphicFramePr>
        <xdr:cNvPr id="9" name="グラフ 9">
          <a:extLst>
            <a:ext uri="{FF2B5EF4-FFF2-40B4-BE49-F238E27FC236}">
              <a16:creationId xmlns:a16="http://schemas.microsoft.com/office/drawing/2014/main" id="{44CA9F93-1680-4F29-9EFD-07592A7CDB49}"/>
            </a:ext>
            <a:ext uri="{147F2762-F138-4A5C-976F-8EAC2B608ADB}">
              <a16:predDERef xmlns:a16="http://schemas.microsoft.com/office/drawing/2014/main" pred="{2ACDA1D4-41FB-42C7-840B-CE26F5358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608976</xdr:colOff>
      <xdr:row>31</xdr:row>
      <xdr:rowOff>31230</xdr:rowOff>
    </xdr:from>
    <xdr:to>
      <xdr:col>31</xdr:col>
      <xdr:colOff>820076</xdr:colOff>
      <xdr:row>51</xdr:row>
      <xdr:rowOff>343930</xdr:rowOff>
    </xdr:to>
    <xdr:graphicFrame macro="">
      <xdr:nvGraphicFramePr>
        <xdr:cNvPr id="12" name="グラフ 9">
          <a:extLst>
            <a:ext uri="{FF2B5EF4-FFF2-40B4-BE49-F238E27FC236}">
              <a16:creationId xmlns:a16="http://schemas.microsoft.com/office/drawing/2014/main" id="{78F76B9B-BCB9-47FE-BDF7-6396327AB140}"/>
            </a:ext>
            <a:ext uri="{147F2762-F138-4A5C-976F-8EAC2B608ADB}">
              <a16:predDERef xmlns:a16="http://schemas.microsoft.com/office/drawing/2014/main" pred="{2ACDA1D4-41FB-42C7-840B-CE26F5358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執行管理団体" id="{147EFAA3-DA93-4288-9036-435B6515BB35}" userId="執行管理団体"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9" dT="2024-12-26T07:01:47.88" personId="{147EFAA3-DA93-4288-9036-435B6515BB35}" id="{32137D24-AAED-470A-B291-884DC8FBB52D}">
    <text xml:space="preserve">「人件費単価」は請求単価ではなく、年収を年間所定労働時間で割り返した１時間当たりの人件費単価の金額を記入ください </text>
  </threadedComment>
  <threadedComment ref="AE19" dT="2024-12-26T07:01:47.88" personId="{147EFAA3-DA93-4288-9036-435B6515BB35}" id="{DF1B87D8-8495-4281-9F11-23AB7EEF017F}">
    <text xml:space="preserve">「人件費単価」は請求単価ではなく、年収を年間所定労働時間で割り返した１時間当たりの人件費単価の金額を記入ください </text>
  </threadedComment>
  <threadedComment ref="AU19" dT="2024-12-26T07:01:47.88" personId="{147EFAA3-DA93-4288-9036-435B6515BB35}" id="{9B097D3E-25C9-4916-8CB1-47440490CD54}">
    <text xml:space="preserve">「人件費単価」は請求単価ではなく、年収を年間所定労働時間で割り返した１時間当たりの人件費単価の金額を記入ください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626A6-1837-4DB8-A2CC-64FBE4865FB7}">
  <sheetPr>
    <pageSetUpPr fitToPage="1"/>
  </sheetPr>
  <dimension ref="A1:BA107"/>
  <sheetViews>
    <sheetView tabSelected="1" view="pageBreakPreview" zoomScale="70" zoomScaleNormal="60" zoomScaleSheetLayoutView="70" workbookViewId="0">
      <pane xSplit="4" ySplit="10" topLeftCell="E11" activePane="bottomRight" state="frozen"/>
      <selection pane="topRight" activeCell="E1" sqref="E1"/>
      <selection pane="bottomLeft" activeCell="A12" sqref="A12"/>
      <selection pane="bottomRight"/>
    </sheetView>
  </sheetViews>
  <sheetFormatPr defaultColWidth="3.375" defaultRowHeight="18.75" outlineLevelRow="1" outlineLevelCol="1" x14ac:dyDescent="0.4"/>
  <cols>
    <col min="1" max="1" width="4.25" style="27" customWidth="1"/>
    <col min="2" max="2" width="34.625" style="27" customWidth="1"/>
    <col min="3" max="4" width="16" style="27" customWidth="1"/>
    <col min="5" max="5" width="5.375" style="27" customWidth="1"/>
    <col min="6" max="6" width="28.5" style="7" customWidth="1"/>
    <col min="7" max="12" width="15.625" style="27" customWidth="1"/>
    <col min="13" max="13" width="5.375" style="27" hidden="1" customWidth="1" outlineLevel="1"/>
    <col min="14" max="14" width="28.5" style="27" hidden="1" customWidth="1" outlineLevel="1"/>
    <col min="15" max="20" width="15.625" style="27" hidden="1" customWidth="1" outlineLevel="1"/>
    <col min="21" max="21" width="5.375" style="27" customWidth="1" collapsed="1"/>
    <col min="22" max="22" width="28.5" style="7" customWidth="1"/>
    <col min="23" max="28" width="15.625" style="27" customWidth="1"/>
    <col min="29" max="29" width="5.375" style="27" hidden="1" customWidth="1" outlineLevel="1"/>
    <col min="30" max="30" width="28.5" style="27" hidden="1" customWidth="1" outlineLevel="1"/>
    <col min="31" max="36" width="15.625" style="27" hidden="1" customWidth="1" outlineLevel="1"/>
    <col min="37" max="37" width="5.375" style="27" customWidth="1" collapsed="1"/>
    <col min="38" max="38" width="28.5" style="7" customWidth="1"/>
    <col min="39" max="44" width="15.625" style="27" customWidth="1"/>
    <col min="45" max="45" width="5.375" style="27" hidden="1" customWidth="1" outlineLevel="1"/>
    <col min="46" max="46" width="28.5" style="27" hidden="1" customWidth="1" outlineLevel="1"/>
    <col min="47" max="52" width="15.625" style="27" hidden="1" customWidth="1" outlineLevel="1"/>
    <col min="53" max="53" width="3.375" style="27" customWidth="1" collapsed="1"/>
    <col min="54" max="16384" width="3.375" style="27"/>
  </cols>
  <sheetData>
    <row r="1" spans="1:52" ht="24" x14ac:dyDescent="0.4">
      <c r="A1" s="89" t="s">
        <v>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90"/>
      <c r="AL1" s="90"/>
      <c r="AM1" s="90"/>
      <c r="AN1" s="90"/>
      <c r="AO1" s="90"/>
      <c r="AP1" s="90"/>
      <c r="AQ1" s="90"/>
      <c r="AR1" s="90"/>
      <c r="AS1" s="90"/>
      <c r="AT1" s="90"/>
      <c r="AU1" s="90"/>
      <c r="AV1" s="90"/>
      <c r="AW1" s="90"/>
      <c r="AX1" s="90"/>
      <c r="AY1" s="90"/>
      <c r="AZ1" s="90"/>
    </row>
    <row r="2" spans="1:52" ht="19.5" x14ac:dyDescent="0.4">
      <c r="A2" s="6" t="s">
        <v>1</v>
      </c>
    </row>
    <row r="3" spans="1:52" ht="19.5" x14ac:dyDescent="0.4">
      <c r="A3" s="6" t="s">
        <v>2</v>
      </c>
      <c r="L3" s="6"/>
      <c r="M3" s="6"/>
      <c r="N3" s="6"/>
      <c r="O3" s="6"/>
      <c r="P3" s="6"/>
      <c r="Q3" s="6"/>
      <c r="R3" s="6"/>
      <c r="S3" s="6"/>
      <c r="T3" s="6"/>
      <c r="AB3" s="6"/>
      <c r="AC3" s="6"/>
      <c r="AD3" s="6"/>
      <c r="AE3" s="6"/>
      <c r="AF3" s="6"/>
      <c r="AG3" s="6"/>
      <c r="AH3" s="6"/>
      <c r="AI3" s="6"/>
      <c r="AJ3" s="6"/>
      <c r="AR3" s="6"/>
      <c r="AS3" s="6"/>
      <c r="AT3" s="6"/>
      <c r="AU3" s="6"/>
      <c r="AV3" s="6"/>
      <c r="AW3" s="6"/>
      <c r="AX3" s="6"/>
      <c r="AY3" s="6"/>
      <c r="AZ3" s="6"/>
    </row>
    <row r="4" spans="1:52" ht="19.5" x14ac:dyDescent="0.4">
      <c r="A4" s="6"/>
      <c r="B4" s="333" t="s">
        <v>3</v>
      </c>
      <c r="L4" s="6"/>
      <c r="M4" s="6"/>
      <c r="N4" s="6"/>
      <c r="O4" s="6"/>
      <c r="P4" s="6"/>
      <c r="Q4" s="6"/>
      <c r="R4" s="6"/>
      <c r="S4" s="6"/>
      <c r="T4" s="6"/>
      <c r="AB4" s="6"/>
      <c r="AC4" s="6"/>
      <c r="AD4" s="6"/>
      <c r="AE4" s="6"/>
      <c r="AF4" s="6"/>
      <c r="AG4" s="6"/>
      <c r="AH4" s="6"/>
      <c r="AI4" s="6"/>
      <c r="AJ4" s="6"/>
      <c r="AR4" s="6"/>
      <c r="AS4" s="6"/>
      <c r="AT4" s="6"/>
      <c r="AU4" s="6"/>
      <c r="AV4" s="6"/>
      <c r="AW4" s="6"/>
      <c r="AX4" s="6"/>
      <c r="AY4" s="6"/>
      <c r="AZ4" s="6"/>
    </row>
    <row r="5" spans="1:52" ht="19.5" x14ac:dyDescent="0.4">
      <c r="A5" s="8"/>
      <c r="B5" s="17" t="s">
        <v>4</v>
      </c>
      <c r="C5" s="52"/>
      <c r="D5" s="52"/>
      <c r="F5" s="54"/>
      <c r="G5" s="52"/>
      <c r="H5" s="52"/>
      <c r="I5" s="52"/>
      <c r="J5" s="52"/>
      <c r="L5" s="17"/>
      <c r="M5" s="17"/>
      <c r="N5" s="17"/>
      <c r="O5" s="17"/>
      <c r="P5" s="17"/>
      <c r="Q5" s="17"/>
      <c r="R5" s="17"/>
      <c r="S5" s="17"/>
      <c r="T5" s="17"/>
      <c r="V5" s="54"/>
      <c r="W5" s="52"/>
      <c r="X5" s="52"/>
      <c r="Y5" s="52"/>
      <c r="Z5" s="52"/>
      <c r="AB5" s="17"/>
      <c r="AC5" s="17"/>
      <c r="AD5" s="17"/>
      <c r="AE5" s="17"/>
      <c r="AF5" s="17"/>
      <c r="AG5" s="17"/>
      <c r="AH5" s="17"/>
      <c r="AI5" s="17"/>
      <c r="AJ5" s="17"/>
      <c r="AL5" s="54"/>
      <c r="AM5" s="52"/>
      <c r="AN5" s="52"/>
      <c r="AO5" s="52"/>
      <c r="AP5" s="52"/>
      <c r="AR5" s="17"/>
      <c r="AS5" s="17"/>
      <c r="AT5" s="17"/>
      <c r="AU5" s="17"/>
      <c r="AV5" s="17"/>
      <c r="AW5" s="17"/>
      <c r="AX5" s="17"/>
      <c r="AY5" s="17"/>
      <c r="AZ5" s="17"/>
    </row>
    <row r="6" spans="1:52" ht="19.5" x14ac:dyDescent="0.4">
      <c r="A6" s="8"/>
      <c r="B6" s="17" t="s">
        <v>5</v>
      </c>
      <c r="C6" s="52"/>
      <c r="D6" s="52"/>
      <c r="E6" s="6"/>
      <c r="F6" s="54"/>
      <c r="G6" s="52"/>
      <c r="H6" s="52"/>
      <c r="I6" s="52"/>
      <c r="J6" s="52"/>
      <c r="L6" s="17"/>
      <c r="M6" s="91"/>
      <c r="N6" s="17"/>
      <c r="O6" s="17"/>
      <c r="P6" s="17"/>
      <c r="Q6" s="17"/>
      <c r="R6" s="17"/>
      <c r="S6" s="17"/>
      <c r="T6" s="17"/>
      <c r="U6" s="6"/>
      <c r="V6" s="54"/>
      <c r="W6" s="52"/>
      <c r="X6" s="52"/>
      <c r="Y6" s="52"/>
      <c r="Z6" s="52"/>
      <c r="AB6" s="17"/>
      <c r="AC6" s="91"/>
      <c r="AD6" s="17"/>
      <c r="AE6" s="17"/>
      <c r="AF6" s="17"/>
      <c r="AG6" s="17"/>
      <c r="AH6" s="17"/>
      <c r="AI6" s="17"/>
      <c r="AJ6" s="17"/>
      <c r="AK6" s="6"/>
      <c r="AL6" s="54"/>
      <c r="AM6" s="52"/>
      <c r="AN6" s="52"/>
      <c r="AO6" s="52"/>
      <c r="AP6" s="52"/>
      <c r="AR6" s="17"/>
      <c r="AS6" s="91"/>
      <c r="AT6" s="17"/>
      <c r="AU6" s="17"/>
      <c r="AV6" s="17"/>
      <c r="AW6" s="17"/>
      <c r="AX6" s="17"/>
      <c r="AY6" s="17"/>
      <c r="AZ6" s="17"/>
    </row>
    <row r="7" spans="1:52" ht="8.25" customHeight="1" thickBot="1" x14ac:dyDescent="0.45"/>
    <row r="8" spans="1:52" ht="22.5" customHeight="1" x14ac:dyDescent="0.4">
      <c r="A8" s="175" t="s">
        <v>6</v>
      </c>
      <c r="B8" s="176"/>
      <c r="C8" s="179" t="s">
        <v>7</v>
      </c>
      <c r="D8" s="182" t="s">
        <v>8</v>
      </c>
      <c r="E8" s="156" t="s">
        <v>9</v>
      </c>
      <c r="F8" s="157"/>
      <c r="G8" s="157"/>
      <c r="H8" s="157"/>
      <c r="I8" s="157"/>
      <c r="J8" s="157"/>
      <c r="K8" s="157"/>
      <c r="L8" s="157"/>
      <c r="M8" s="157"/>
      <c r="N8" s="157"/>
      <c r="O8" s="157"/>
      <c r="P8" s="157"/>
      <c r="Q8" s="157"/>
      <c r="R8" s="157"/>
      <c r="S8" s="157"/>
      <c r="T8" s="157"/>
      <c r="U8" s="156" t="s">
        <v>9</v>
      </c>
      <c r="V8" s="157"/>
      <c r="W8" s="157"/>
      <c r="X8" s="157"/>
      <c r="Y8" s="157"/>
      <c r="Z8" s="157"/>
      <c r="AA8" s="157"/>
      <c r="AB8" s="157"/>
      <c r="AC8" s="157"/>
      <c r="AD8" s="157"/>
      <c r="AE8" s="157"/>
      <c r="AF8" s="157"/>
      <c r="AG8" s="157"/>
      <c r="AH8" s="157"/>
      <c r="AI8" s="157"/>
      <c r="AJ8" s="157"/>
      <c r="AK8" s="156" t="s">
        <v>9</v>
      </c>
      <c r="AL8" s="157"/>
      <c r="AM8" s="157"/>
      <c r="AN8" s="157"/>
      <c r="AO8" s="157"/>
      <c r="AP8" s="157"/>
      <c r="AQ8" s="157"/>
      <c r="AR8" s="157"/>
      <c r="AS8" s="157"/>
      <c r="AT8" s="157"/>
      <c r="AU8" s="157"/>
      <c r="AV8" s="157"/>
      <c r="AW8" s="157"/>
      <c r="AX8" s="157"/>
      <c r="AY8" s="157"/>
      <c r="AZ8" s="158"/>
    </row>
    <row r="9" spans="1:52" ht="22.5" customHeight="1" x14ac:dyDescent="0.4">
      <c r="A9" s="177"/>
      <c r="B9" s="178"/>
      <c r="C9" s="180"/>
      <c r="D9" s="183"/>
      <c r="E9" s="159" t="s">
        <v>10</v>
      </c>
      <c r="F9" s="160"/>
      <c r="G9" s="160"/>
      <c r="H9" s="160"/>
      <c r="I9" s="160"/>
      <c r="J9" s="160"/>
      <c r="K9" s="160"/>
      <c r="L9" s="161"/>
      <c r="M9" s="159" t="s">
        <v>11</v>
      </c>
      <c r="N9" s="160"/>
      <c r="O9" s="160"/>
      <c r="P9" s="160"/>
      <c r="Q9" s="160"/>
      <c r="R9" s="160"/>
      <c r="S9" s="160"/>
      <c r="T9" s="160"/>
      <c r="U9" s="159" t="s">
        <v>10</v>
      </c>
      <c r="V9" s="160"/>
      <c r="W9" s="160"/>
      <c r="X9" s="160"/>
      <c r="Y9" s="160"/>
      <c r="Z9" s="160"/>
      <c r="AA9" s="160"/>
      <c r="AB9" s="161"/>
      <c r="AC9" s="159" t="s">
        <v>11</v>
      </c>
      <c r="AD9" s="160"/>
      <c r="AE9" s="160"/>
      <c r="AF9" s="160"/>
      <c r="AG9" s="160"/>
      <c r="AH9" s="160"/>
      <c r="AI9" s="160"/>
      <c r="AJ9" s="160"/>
      <c r="AK9" s="159" t="s">
        <v>10</v>
      </c>
      <c r="AL9" s="160"/>
      <c r="AM9" s="160"/>
      <c r="AN9" s="160"/>
      <c r="AO9" s="160"/>
      <c r="AP9" s="160"/>
      <c r="AQ9" s="160"/>
      <c r="AR9" s="161"/>
      <c r="AS9" s="159" t="s">
        <v>11</v>
      </c>
      <c r="AT9" s="160"/>
      <c r="AU9" s="160"/>
      <c r="AV9" s="160"/>
      <c r="AW9" s="160"/>
      <c r="AX9" s="160"/>
      <c r="AY9" s="160"/>
      <c r="AZ9" s="187"/>
    </row>
    <row r="10" spans="1:52" ht="22.5" customHeight="1" thickBot="1" x14ac:dyDescent="0.45">
      <c r="A10" s="177"/>
      <c r="B10" s="178"/>
      <c r="C10" s="181"/>
      <c r="D10" s="184"/>
      <c r="E10" s="188" t="s">
        <v>12</v>
      </c>
      <c r="F10" s="189"/>
      <c r="G10" s="189"/>
      <c r="H10" s="189"/>
      <c r="I10" s="189"/>
      <c r="J10" s="189"/>
      <c r="K10" s="189"/>
      <c r="L10" s="189"/>
      <c r="M10" s="189"/>
      <c r="N10" s="189"/>
      <c r="O10" s="189"/>
      <c r="P10" s="189"/>
      <c r="Q10" s="189"/>
      <c r="R10" s="189"/>
      <c r="S10" s="189"/>
      <c r="T10" s="189"/>
      <c r="U10" s="188" t="s">
        <v>13</v>
      </c>
      <c r="V10" s="189"/>
      <c r="W10" s="189"/>
      <c r="X10" s="189"/>
      <c r="Y10" s="189"/>
      <c r="Z10" s="189"/>
      <c r="AA10" s="189"/>
      <c r="AB10" s="189"/>
      <c r="AC10" s="189"/>
      <c r="AD10" s="189"/>
      <c r="AE10" s="189"/>
      <c r="AF10" s="189"/>
      <c r="AG10" s="189"/>
      <c r="AH10" s="189"/>
      <c r="AI10" s="189"/>
      <c r="AJ10" s="189"/>
      <c r="AK10" s="188" t="s">
        <v>14</v>
      </c>
      <c r="AL10" s="189"/>
      <c r="AM10" s="189"/>
      <c r="AN10" s="189"/>
      <c r="AO10" s="189"/>
      <c r="AP10" s="189"/>
      <c r="AQ10" s="189"/>
      <c r="AR10" s="189"/>
      <c r="AS10" s="189"/>
      <c r="AT10" s="189"/>
      <c r="AU10" s="189"/>
      <c r="AV10" s="189"/>
      <c r="AW10" s="189"/>
      <c r="AX10" s="189"/>
      <c r="AY10" s="189"/>
      <c r="AZ10" s="190"/>
    </row>
    <row r="11" spans="1:52" ht="45" customHeight="1" x14ac:dyDescent="0.4">
      <c r="A11" s="168" t="s">
        <v>15</v>
      </c>
      <c r="B11" s="171" t="s">
        <v>16</v>
      </c>
      <c r="C11" s="173">
        <f>SUM(L16,AB16,AR16)</f>
        <v>8450</v>
      </c>
      <c r="D11" s="173">
        <f>SUM(T16,AJ16,AZ16)</f>
        <v>0</v>
      </c>
      <c r="E11" s="162" t="s">
        <v>17</v>
      </c>
      <c r="F11" s="164" t="s">
        <v>18</v>
      </c>
      <c r="G11" s="166" t="s">
        <v>19</v>
      </c>
      <c r="H11" s="166" t="s">
        <v>20</v>
      </c>
      <c r="I11" s="166" t="s">
        <v>21</v>
      </c>
      <c r="J11" s="166" t="s">
        <v>22</v>
      </c>
      <c r="K11" s="185" t="s">
        <v>23</v>
      </c>
      <c r="L11" s="166" t="s">
        <v>24</v>
      </c>
      <c r="M11" s="162" t="s">
        <v>17</v>
      </c>
      <c r="N11" s="164" t="s">
        <v>18</v>
      </c>
      <c r="O11" s="166" t="s">
        <v>25</v>
      </c>
      <c r="P11" s="166" t="s">
        <v>20</v>
      </c>
      <c r="Q11" s="166" t="s">
        <v>26</v>
      </c>
      <c r="R11" s="166" t="s">
        <v>27</v>
      </c>
      <c r="S11" s="185" t="s">
        <v>23</v>
      </c>
      <c r="T11" s="166" t="s">
        <v>24</v>
      </c>
      <c r="U11" s="162" t="s">
        <v>17</v>
      </c>
      <c r="V11" s="164" t="s">
        <v>18</v>
      </c>
      <c r="W11" s="166" t="s">
        <v>19</v>
      </c>
      <c r="X11" s="166" t="s">
        <v>20</v>
      </c>
      <c r="Y11" s="166" t="s">
        <v>21</v>
      </c>
      <c r="Z11" s="166" t="s">
        <v>22</v>
      </c>
      <c r="AA11" s="185" t="s">
        <v>23</v>
      </c>
      <c r="AB11" s="166" t="s">
        <v>24</v>
      </c>
      <c r="AC11" s="162" t="s">
        <v>17</v>
      </c>
      <c r="AD11" s="164" t="s">
        <v>18</v>
      </c>
      <c r="AE11" s="166" t="s">
        <v>25</v>
      </c>
      <c r="AF11" s="166" t="s">
        <v>20</v>
      </c>
      <c r="AG11" s="166" t="s">
        <v>26</v>
      </c>
      <c r="AH11" s="166" t="s">
        <v>27</v>
      </c>
      <c r="AI11" s="185" t="s">
        <v>23</v>
      </c>
      <c r="AJ11" s="166" t="s">
        <v>24</v>
      </c>
      <c r="AK11" s="162" t="s">
        <v>17</v>
      </c>
      <c r="AL11" s="164" t="s">
        <v>18</v>
      </c>
      <c r="AM11" s="166" t="s">
        <v>19</v>
      </c>
      <c r="AN11" s="166" t="s">
        <v>20</v>
      </c>
      <c r="AO11" s="166" t="s">
        <v>21</v>
      </c>
      <c r="AP11" s="166" t="s">
        <v>22</v>
      </c>
      <c r="AQ11" s="185" t="s">
        <v>23</v>
      </c>
      <c r="AR11" s="166" t="s">
        <v>24</v>
      </c>
      <c r="AS11" s="162" t="s">
        <v>17</v>
      </c>
      <c r="AT11" s="164" t="s">
        <v>18</v>
      </c>
      <c r="AU11" s="166" t="s">
        <v>25</v>
      </c>
      <c r="AV11" s="166" t="s">
        <v>20</v>
      </c>
      <c r="AW11" s="166" t="s">
        <v>26</v>
      </c>
      <c r="AX11" s="166" t="s">
        <v>27</v>
      </c>
      <c r="AY11" s="185" t="s">
        <v>23</v>
      </c>
      <c r="AZ11" s="191" t="s">
        <v>24</v>
      </c>
    </row>
    <row r="12" spans="1:52" ht="45" customHeight="1" x14ac:dyDescent="0.4">
      <c r="A12" s="169"/>
      <c r="B12" s="172"/>
      <c r="C12" s="174"/>
      <c r="D12" s="174"/>
      <c r="E12" s="163"/>
      <c r="F12" s="165"/>
      <c r="G12" s="167"/>
      <c r="H12" s="167"/>
      <c r="I12" s="167"/>
      <c r="J12" s="167"/>
      <c r="K12" s="186"/>
      <c r="L12" s="167"/>
      <c r="M12" s="163"/>
      <c r="N12" s="165"/>
      <c r="O12" s="167"/>
      <c r="P12" s="167"/>
      <c r="Q12" s="167"/>
      <c r="R12" s="167"/>
      <c r="S12" s="186"/>
      <c r="T12" s="167"/>
      <c r="U12" s="163"/>
      <c r="V12" s="165"/>
      <c r="W12" s="167"/>
      <c r="X12" s="167"/>
      <c r="Y12" s="167"/>
      <c r="Z12" s="167"/>
      <c r="AA12" s="186"/>
      <c r="AB12" s="167"/>
      <c r="AC12" s="163"/>
      <c r="AD12" s="165"/>
      <c r="AE12" s="167"/>
      <c r="AF12" s="167"/>
      <c r="AG12" s="167"/>
      <c r="AH12" s="167"/>
      <c r="AI12" s="186"/>
      <c r="AJ12" s="167"/>
      <c r="AK12" s="163"/>
      <c r="AL12" s="165"/>
      <c r="AM12" s="167"/>
      <c r="AN12" s="167"/>
      <c r="AO12" s="167"/>
      <c r="AP12" s="167"/>
      <c r="AQ12" s="186"/>
      <c r="AR12" s="167"/>
      <c r="AS12" s="163"/>
      <c r="AT12" s="165"/>
      <c r="AU12" s="167"/>
      <c r="AV12" s="167"/>
      <c r="AW12" s="167"/>
      <c r="AX12" s="167"/>
      <c r="AY12" s="186"/>
      <c r="AZ12" s="192"/>
    </row>
    <row r="13" spans="1:52" ht="22.5" customHeight="1" x14ac:dyDescent="0.4">
      <c r="A13" s="169"/>
      <c r="B13" s="172"/>
      <c r="C13" s="174"/>
      <c r="D13" s="174"/>
      <c r="E13" s="48">
        <v>1</v>
      </c>
      <c r="F13" s="51" t="s">
        <v>28</v>
      </c>
      <c r="G13" s="193">
        <v>150</v>
      </c>
      <c r="H13" s="93">
        <v>10</v>
      </c>
      <c r="I13" s="50">
        <f>収支計画書_支援計画詳細!C4</f>
        <v>200</v>
      </c>
      <c r="J13" s="50">
        <f>収支計画書_支援計画詳細!C5</f>
        <v>180</v>
      </c>
      <c r="K13" s="94">
        <f>H13*I13</f>
        <v>2000</v>
      </c>
      <c r="L13" s="95">
        <f>H13*J13</f>
        <v>1800</v>
      </c>
      <c r="M13" s="48">
        <v>1</v>
      </c>
      <c r="N13" s="51" t="s">
        <v>28</v>
      </c>
      <c r="O13" s="196"/>
      <c r="P13" s="113"/>
      <c r="Q13" s="113"/>
      <c r="R13" s="113"/>
      <c r="S13" s="95">
        <f>P13*Q13</f>
        <v>0</v>
      </c>
      <c r="T13" s="95">
        <f>P13*R13</f>
        <v>0</v>
      </c>
      <c r="U13" s="48">
        <v>1</v>
      </c>
      <c r="V13" s="51" t="s">
        <v>28</v>
      </c>
      <c r="W13" s="199">
        <v>50</v>
      </c>
      <c r="X13" s="49">
        <v>5</v>
      </c>
      <c r="Y13" s="50">
        <f>収支計画書_支援計画詳細!C4</f>
        <v>200</v>
      </c>
      <c r="Z13" s="50">
        <f>収支計画書_支援計画詳細!C5</f>
        <v>180</v>
      </c>
      <c r="AA13" s="94">
        <f>X13*Y13</f>
        <v>1000</v>
      </c>
      <c r="AB13" s="95">
        <f>X13*Z13</f>
        <v>900</v>
      </c>
      <c r="AC13" s="48">
        <v>1</v>
      </c>
      <c r="AD13" s="51" t="s">
        <v>28</v>
      </c>
      <c r="AE13" s="196"/>
      <c r="AF13" s="113"/>
      <c r="AG13" s="113"/>
      <c r="AH13" s="113"/>
      <c r="AI13" s="95">
        <f>AF13*AG13</f>
        <v>0</v>
      </c>
      <c r="AJ13" s="95">
        <f>AF13*AH13</f>
        <v>0</v>
      </c>
      <c r="AK13" s="48">
        <v>1</v>
      </c>
      <c r="AL13" s="51" t="s">
        <v>28</v>
      </c>
      <c r="AM13" s="193"/>
      <c r="AN13" s="93"/>
      <c r="AO13" s="50">
        <f>収支計画書_支援計画詳細!C4</f>
        <v>200</v>
      </c>
      <c r="AP13" s="50">
        <f>収支計画書_支援計画詳細!C5</f>
        <v>180</v>
      </c>
      <c r="AQ13" s="94">
        <f>AN13*AO13</f>
        <v>0</v>
      </c>
      <c r="AR13" s="95">
        <f>AN13*AP13</f>
        <v>0</v>
      </c>
      <c r="AS13" s="48">
        <v>1</v>
      </c>
      <c r="AT13" s="51" t="s">
        <v>28</v>
      </c>
      <c r="AU13" s="196"/>
      <c r="AV13" s="113"/>
      <c r="AW13" s="113"/>
      <c r="AX13" s="113"/>
      <c r="AY13" s="95">
        <f>AV13*AW13</f>
        <v>0</v>
      </c>
      <c r="AZ13" s="96">
        <f>AV13*AX13</f>
        <v>0</v>
      </c>
    </row>
    <row r="14" spans="1:52" ht="22.5" customHeight="1" x14ac:dyDescent="0.4">
      <c r="A14" s="169"/>
      <c r="B14" s="172"/>
      <c r="C14" s="174"/>
      <c r="D14" s="174"/>
      <c r="E14" s="48">
        <v>2</v>
      </c>
      <c r="F14" s="51" t="s">
        <v>29</v>
      </c>
      <c r="G14" s="194"/>
      <c r="H14" s="93">
        <v>8</v>
      </c>
      <c r="I14" s="50">
        <f>収支計画書_支援計画詳細!C6</f>
        <v>300</v>
      </c>
      <c r="J14" s="50">
        <f>収支計画書_支援計画詳細!C7</f>
        <v>100</v>
      </c>
      <c r="K14" s="94">
        <f>H14*I14</f>
        <v>2400</v>
      </c>
      <c r="L14" s="95">
        <f>H14*J14</f>
        <v>800</v>
      </c>
      <c r="M14" s="48">
        <v>2</v>
      </c>
      <c r="N14" s="51" t="s">
        <v>29</v>
      </c>
      <c r="O14" s="197"/>
      <c r="P14" s="113"/>
      <c r="Q14" s="113"/>
      <c r="R14" s="113"/>
      <c r="S14" s="95">
        <f t="shared" ref="S14:S15" si="0">P14*Q14</f>
        <v>0</v>
      </c>
      <c r="T14" s="95">
        <f>P14*R14</f>
        <v>0</v>
      </c>
      <c r="U14" s="48">
        <v>2</v>
      </c>
      <c r="V14" s="51" t="s">
        <v>29</v>
      </c>
      <c r="W14" s="200"/>
      <c r="X14" s="49">
        <v>2</v>
      </c>
      <c r="Y14" s="50">
        <f>収支計画書_支援計画詳細!C6</f>
        <v>300</v>
      </c>
      <c r="Z14" s="50">
        <f>収支計画書_支援計画詳細!C7</f>
        <v>100</v>
      </c>
      <c r="AA14" s="94">
        <f>X14*Y14</f>
        <v>600</v>
      </c>
      <c r="AB14" s="95">
        <f>X14*Z14</f>
        <v>200</v>
      </c>
      <c r="AC14" s="48">
        <v>2</v>
      </c>
      <c r="AD14" s="51" t="s">
        <v>29</v>
      </c>
      <c r="AE14" s="197"/>
      <c r="AF14" s="113"/>
      <c r="AG14" s="113"/>
      <c r="AH14" s="113"/>
      <c r="AI14" s="95">
        <f t="shared" ref="AI14:AI15" si="1">AF14*AG14</f>
        <v>0</v>
      </c>
      <c r="AJ14" s="95">
        <f>AF14*AH14</f>
        <v>0</v>
      </c>
      <c r="AK14" s="48">
        <v>2</v>
      </c>
      <c r="AL14" s="51" t="s">
        <v>29</v>
      </c>
      <c r="AM14" s="194"/>
      <c r="AN14" s="93"/>
      <c r="AO14" s="50">
        <f>収支計画書_支援計画詳細!C6</f>
        <v>300</v>
      </c>
      <c r="AP14" s="50">
        <f>収支計画書_支援計画詳細!C7</f>
        <v>100</v>
      </c>
      <c r="AQ14" s="94">
        <f>AN14*AO14</f>
        <v>0</v>
      </c>
      <c r="AR14" s="95">
        <f>AN14*AP14</f>
        <v>0</v>
      </c>
      <c r="AS14" s="48">
        <v>2</v>
      </c>
      <c r="AT14" s="51" t="s">
        <v>29</v>
      </c>
      <c r="AU14" s="197"/>
      <c r="AV14" s="113"/>
      <c r="AW14" s="113"/>
      <c r="AX14" s="113"/>
      <c r="AY14" s="95">
        <f t="shared" ref="AY14:AY15" si="2">AV14*AW14</f>
        <v>0</v>
      </c>
      <c r="AZ14" s="96">
        <f>AV14*AX14</f>
        <v>0</v>
      </c>
    </row>
    <row r="15" spans="1:52" ht="22.5" customHeight="1" x14ac:dyDescent="0.4">
      <c r="A15" s="169"/>
      <c r="B15" s="172"/>
      <c r="C15" s="174"/>
      <c r="D15" s="174"/>
      <c r="E15" s="48">
        <v>3</v>
      </c>
      <c r="F15" s="76" t="s">
        <v>30</v>
      </c>
      <c r="G15" s="195"/>
      <c r="H15" s="92">
        <v>15</v>
      </c>
      <c r="I15" s="77">
        <f>収支計画書_支援計画詳細!C8</f>
        <v>400</v>
      </c>
      <c r="J15" s="77">
        <f>収支計画書_支援計画詳細!C9</f>
        <v>250</v>
      </c>
      <c r="K15" s="94">
        <f>H15*I15</f>
        <v>6000</v>
      </c>
      <c r="L15" s="95">
        <f>H15*J15</f>
        <v>3750</v>
      </c>
      <c r="M15" s="48">
        <v>3</v>
      </c>
      <c r="N15" s="76" t="s">
        <v>30</v>
      </c>
      <c r="O15" s="198"/>
      <c r="P15" s="112"/>
      <c r="Q15" s="112"/>
      <c r="R15" s="112"/>
      <c r="S15" s="95">
        <f t="shared" si="0"/>
        <v>0</v>
      </c>
      <c r="T15" s="95">
        <f>P15*R15</f>
        <v>0</v>
      </c>
      <c r="U15" s="48">
        <v>3</v>
      </c>
      <c r="V15" s="76" t="s">
        <v>30</v>
      </c>
      <c r="W15" s="201"/>
      <c r="X15" s="49">
        <v>4</v>
      </c>
      <c r="Y15" s="50">
        <f>収支計画書_支援計画詳細!C8</f>
        <v>400</v>
      </c>
      <c r="Z15" s="50">
        <f>収支計画書_支援計画詳細!C9</f>
        <v>250</v>
      </c>
      <c r="AA15" s="94">
        <f>X15*Y15</f>
        <v>1600</v>
      </c>
      <c r="AB15" s="95">
        <f>X15*Z15</f>
        <v>1000</v>
      </c>
      <c r="AC15" s="48">
        <v>3</v>
      </c>
      <c r="AD15" s="76" t="s">
        <v>30</v>
      </c>
      <c r="AE15" s="198"/>
      <c r="AF15" s="112"/>
      <c r="AG15" s="113"/>
      <c r="AH15" s="113"/>
      <c r="AI15" s="95">
        <f t="shared" si="1"/>
        <v>0</v>
      </c>
      <c r="AJ15" s="95">
        <f>AF15*AH15</f>
        <v>0</v>
      </c>
      <c r="AK15" s="48">
        <v>3</v>
      </c>
      <c r="AL15" s="76" t="s">
        <v>30</v>
      </c>
      <c r="AM15" s="195"/>
      <c r="AN15" s="93"/>
      <c r="AO15" s="50">
        <f>収支計画書_支援計画詳細!C8</f>
        <v>400</v>
      </c>
      <c r="AP15" s="50">
        <f>収支計画書_支援計画詳細!C9</f>
        <v>250</v>
      </c>
      <c r="AQ15" s="94">
        <f>AN15*AO15</f>
        <v>0</v>
      </c>
      <c r="AR15" s="95">
        <f>AN15*AP15</f>
        <v>0</v>
      </c>
      <c r="AS15" s="48">
        <v>3</v>
      </c>
      <c r="AT15" s="76" t="s">
        <v>30</v>
      </c>
      <c r="AU15" s="198"/>
      <c r="AV15" s="112"/>
      <c r="AW15" s="113"/>
      <c r="AX15" s="113"/>
      <c r="AY15" s="95">
        <f t="shared" si="2"/>
        <v>0</v>
      </c>
      <c r="AZ15" s="96">
        <f>AV15*AX15</f>
        <v>0</v>
      </c>
    </row>
    <row r="16" spans="1:52" ht="22.5" customHeight="1" x14ac:dyDescent="0.4">
      <c r="A16" s="169"/>
      <c r="B16" s="172"/>
      <c r="C16" s="174"/>
      <c r="D16" s="174"/>
      <c r="E16" s="202" t="s">
        <v>31</v>
      </c>
      <c r="F16" s="202"/>
      <c r="G16" s="97">
        <f>SUM(G13:G15)</f>
        <v>150</v>
      </c>
      <c r="H16" s="97">
        <f>SUM(H13:H15)</f>
        <v>33</v>
      </c>
      <c r="I16" s="97" t="s">
        <v>32</v>
      </c>
      <c r="J16" s="97" t="s">
        <v>32</v>
      </c>
      <c r="K16" s="97">
        <f>SUM(K13:K15)</f>
        <v>10400</v>
      </c>
      <c r="L16" s="97">
        <f>SUM(L13:L15)</f>
        <v>6350</v>
      </c>
      <c r="M16" s="202" t="s">
        <v>31</v>
      </c>
      <c r="N16" s="202"/>
      <c r="O16" s="97">
        <f>SUM(O13:O15)</f>
        <v>0</v>
      </c>
      <c r="P16" s="97">
        <f>SUM(P13:P15)</f>
        <v>0</v>
      </c>
      <c r="Q16" s="97" t="s">
        <v>32</v>
      </c>
      <c r="R16" s="97" t="s">
        <v>32</v>
      </c>
      <c r="S16" s="97">
        <f>SUM(S13:S15)</f>
        <v>0</v>
      </c>
      <c r="T16" s="97">
        <f>SUM(T13:T15)</f>
        <v>0</v>
      </c>
      <c r="U16" s="202" t="s">
        <v>31</v>
      </c>
      <c r="V16" s="202"/>
      <c r="W16" s="97">
        <f>SUM(W13:W15)</f>
        <v>50</v>
      </c>
      <c r="X16" s="97">
        <f>SUM(X13:X15)</f>
        <v>11</v>
      </c>
      <c r="Y16" s="97" t="s">
        <v>32</v>
      </c>
      <c r="Z16" s="97" t="s">
        <v>32</v>
      </c>
      <c r="AA16" s="97">
        <f>SUM(AA13:AA15)</f>
        <v>3200</v>
      </c>
      <c r="AB16" s="97">
        <f>SUM(AB13:AB15)</f>
        <v>2100</v>
      </c>
      <c r="AC16" s="202" t="s">
        <v>31</v>
      </c>
      <c r="AD16" s="202"/>
      <c r="AE16" s="97">
        <f>SUM(AE13:AE15)</f>
        <v>0</v>
      </c>
      <c r="AF16" s="97">
        <f>SUM(AF13:AF15)</f>
        <v>0</v>
      </c>
      <c r="AG16" s="97" t="s">
        <v>32</v>
      </c>
      <c r="AH16" s="97" t="s">
        <v>32</v>
      </c>
      <c r="AI16" s="97">
        <f>SUM(AI13:AI15)</f>
        <v>0</v>
      </c>
      <c r="AJ16" s="97">
        <f>SUM(AJ13:AJ15)</f>
        <v>0</v>
      </c>
      <c r="AK16" s="202" t="s">
        <v>31</v>
      </c>
      <c r="AL16" s="202"/>
      <c r="AM16" s="97">
        <f>SUM(AM13:AM15)</f>
        <v>0</v>
      </c>
      <c r="AN16" s="97">
        <f>SUM(AN13:AN15)</f>
        <v>0</v>
      </c>
      <c r="AO16" s="97" t="s">
        <v>32</v>
      </c>
      <c r="AP16" s="97" t="s">
        <v>32</v>
      </c>
      <c r="AQ16" s="97">
        <f>SUM(AQ13:AQ15)</f>
        <v>0</v>
      </c>
      <c r="AR16" s="97">
        <f>SUM(AR13:AR15)</f>
        <v>0</v>
      </c>
      <c r="AS16" s="202" t="s">
        <v>31</v>
      </c>
      <c r="AT16" s="202"/>
      <c r="AU16" s="97">
        <f>SUM(AU13:AU15)</f>
        <v>0</v>
      </c>
      <c r="AV16" s="97">
        <f>SUM(AV13:AV15)</f>
        <v>0</v>
      </c>
      <c r="AW16" s="97" t="s">
        <v>32</v>
      </c>
      <c r="AX16" s="97" t="s">
        <v>32</v>
      </c>
      <c r="AY16" s="97">
        <f>SUM(AY13:AY15)</f>
        <v>0</v>
      </c>
      <c r="AZ16" s="98">
        <f>SUM(AZ13:AZ15)</f>
        <v>0</v>
      </c>
    </row>
    <row r="17" spans="1:52" ht="20.25" thickBot="1" x14ac:dyDescent="0.45">
      <c r="A17" s="169"/>
      <c r="B17" s="55" t="s">
        <v>33</v>
      </c>
      <c r="C17" s="99">
        <f>SUM(E17,U17,AK17)</f>
        <v>1500</v>
      </c>
      <c r="D17" s="99">
        <f>SUM(M17,AC17,AS17)</f>
        <v>0</v>
      </c>
      <c r="E17" s="210">
        <v>1000</v>
      </c>
      <c r="F17" s="211"/>
      <c r="G17" s="211"/>
      <c r="H17" s="211"/>
      <c r="I17" s="211"/>
      <c r="J17" s="211"/>
      <c r="K17" s="211"/>
      <c r="L17" s="212"/>
      <c r="M17" s="213"/>
      <c r="N17" s="214"/>
      <c r="O17" s="214"/>
      <c r="P17" s="214"/>
      <c r="Q17" s="214"/>
      <c r="R17" s="214"/>
      <c r="S17" s="214"/>
      <c r="T17" s="214"/>
      <c r="U17" s="215">
        <v>500</v>
      </c>
      <c r="V17" s="216"/>
      <c r="W17" s="216"/>
      <c r="X17" s="216"/>
      <c r="Y17" s="216"/>
      <c r="Z17" s="216"/>
      <c r="AA17" s="216"/>
      <c r="AB17" s="217"/>
      <c r="AC17" s="213"/>
      <c r="AD17" s="214"/>
      <c r="AE17" s="214"/>
      <c r="AF17" s="214"/>
      <c r="AG17" s="214"/>
      <c r="AH17" s="214"/>
      <c r="AI17" s="214"/>
      <c r="AJ17" s="214"/>
      <c r="AK17" s="210"/>
      <c r="AL17" s="211"/>
      <c r="AM17" s="211"/>
      <c r="AN17" s="211"/>
      <c r="AO17" s="211"/>
      <c r="AP17" s="211"/>
      <c r="AQ17" s="211"/>
      <c r="AR17" s="212"/>
      <c r="AS17" s="218"/>
      <c r="AT17" s="219"/>
      <c r="AU17" s="219"/>
      <c r="AV17" s="219"/>
      <c r="AW17" s="219"/>
      <c r="AX17" s="219"/>
      <c r="AY17" s="219"/>
      <c r="AZ17" s="220"/>
    </row>
    <row r="18" spans="1:52" ht="21" thickTop="1" thickBot="1" x14ac:dyDescent="0.45">
      <c r="A18" s="170"/>
      <c r="B18" s="100" t="s">
        <v>34</v>
      </c>
      <c r="C18" s="101">
        <f>SUM(C11,C17)</f>
        <v>9950</v>
      </c>
      <c r="D18" s="101">
        <f>SUM(D11,D17)</f>
        <v>0</v>
      </c>
      <c r="E18" s="203">
        <f>SUM(L16,E17)</f>
        <v>7350</v>
      </c>
      <c r="F18" s="204"/>
      <c r="G18" s="204"/>
      <c r="H18" s="204"/>
      <c r="I18" s="204"/>
      <c r="J18" s="204"/>
      <c r="K18" s="204"/>
      <c r="L18" s="205"/>
      <c r="M18" s="203">
        <f>SUM(T16,M17)</f>
        <v>0</v>
      </c>
      <c r="N18" s="204"/>
      <c r="O18" s="204"/>
      <c r="P18" s="204"/>
      <c r="Q18" s="204"/>
      <c r="R18" s="204"/>
      <c r="S18" s="204"/>
      <c r="T18" s="204"/>
      <c r="U18" s="206">
        <f>SUM(AB16,U17)</f>
        <v>2600</v>
      </c>
      <c r="V18" s="207"/>
      <c r="W18" s="207"/>
      <c r="X18" s="207"/>
      <c r="Y18" s="207"/>
      <c r="Z18" s="207"/>
      <c r="AA18" s="207"/>
      <c r="AB18" s="208"/>
      <c r="AC18" s="203">
        <f>SUM(AJ16,AC17)</f>
        <v>0</v>
      </c>
      <c r="AD18" s="204"/>
      <c r="AE18" s="204"/>
      <c r="AF18" s="204"/>
      <c r="AG18" s="204"/>
      <c r="AH18" s="204"/>
      <c r="AI18" s="204"/>
      <c r="AJ18" s="204"/>
      <c r="AK18" s="203">
        <f>SUM(AR16,AK17)</f>
        <v>0</v>
      </c>
      <c r="AL18" s="204"/>
      <c r="AM18" s="204"/>
      <c r="AN18" s="204"/>
      <c r="AO18" s="204"/>
      <c r="AP18" s="204"/>
      <c r="AQ18" s="204"/>
      <c r="AR18" s="205"/>
      <c r="AS18" s="203">
        <f>SUM(AZ16,AS17)</f>
        <v>0</v>
      </c>
      <c r="AT18" s="204"/>
      <c r="AU18" s="204"/>
      <c r="AV18" s="204"/>
      <c r="AW18" s="204"/>
      <c r="AX18" s="204"/>
      <c r="AY18" s="204"/>
      <c r="AZ18" s="209"/>
    </row>
    <row r="19" spans="1:52" ht="31.5" customHeight="1" x14ac:dyDescent="0.4">
      <c r="A19" s="221" t="s">
        <v>35</v>
      </c>
      <c r="B19" s="222" t="s">
        <v>36</v>
      </c>
      <c r="C19" s="224">
        <f>SUM(G61,W61,AM61)</f>
        <v>8455</v>
      </c>
      <c r="D19" s="224">
        <f>SUM(O61,AE61,AU61)</f>
        <v>0</v>
      </c>
      <c r="E19" s="225" t="s">
        <v>17</v>
      </c>
      <c r="F19" s="226" t="s">
        <v>37</v>
      </c>
      <c r="G19" s="233" t="s">
        <v>38</v>
      </c>
      <c r="H19" s="234"/>
      <c r="I19" s="233" t="s">
        <v>39</v>
      </c>
      <c r="J19" s="234"/>
      <c r="K19" s="237" t="s">
        <v>40</v>
      </c>
      <c r="L19" s="238"/>
      <c r="M19" s="225" t="s">
        <v>17</v>
      </c>
      <c r="N19" s="226" t="s">
        <v>37</v>
      </c>
      <c r="O19" s="233" t="s">
        <v>41</v>
      </c>
      <c r="P19" s="225" t="s">
        <v>42</v>
      </c>
      <c r="Q19" s="225" t="s">
        <v>43</v>
      </c>
      <c r="R19" s="241" t="s">
        <v>44</v>
      </c>
      <c r="S19" s="237" t="s">
        <v>40</v>
      </c>
      <c r="T19" s="245"/>
      <c r="U19" s="225" t="s">
        <v>17</v>
      </c>
      <c r="V19" s="226" t="s">
        <v>37</v>
      </c>
      <c r="W19" s="233" t="s">
        <v>38</v>
      </c>
      <c r="X19" s="234"/>
      <c r="Y19" s="233" t="s">
        <v>39</v>
      </c>
      <c r="Z19" s="234"/>
      <c r="AA19" s="237" t="s">
        <v>40</v>
      </c>
      <c r="AB19" s="238"/>
      <c r="AC19" s="225" t="s">
        <v>17</v>
      </c>
      <c r="AD19" s="226" t="s">
        <v>37</v>
      </c>
      <c r="AE19" s="233" t="s">
        <v>41</v>
      </c>
      <c r="AF19" s="225" t="s">
        <v>42</v>
      </c>
      <c r="AG19" s="225" t="s">
        <v>43</v>
      </c>
      <c r="AH19" s="241" t="s">
        <v>44</v>
      </c>
      <c r="AI19" s="237" t="s">
        <v>40</v>
      </c>
      <c r="AJ19" s="245"/>
      <c r="AK19" s="225" t="s">
        <v>17</v>
      </c>
      <c r="AL19" s="226" t="s">
        <v>37</v>
      </c>
      <c r="AM19" s="233" t="s">
        <v>38</v>
      </c>
      <c r="AN19" s="234"/>
      <c r="AO19" s="233" t="s">
        <v>39</v>
      </c>
      <c r="AP19" s="234"/>
      <c r="AQ19" s="237" t="s">
        <v>40</v>
      </c>
      <c r="AR19" s="238"/>
      <c r="AS19" s="225" t="s">
        <v>17</v>
      </c>
      <c r="AT19" s="226" t="s">
        <v>37</v>
      </c>
      <c r="AU19" s="233" t="s">
        <v>41</v>
      </c>
      <c r="AV19" s="225" t="s">
        <v>42</v>
      </c>
      <c r="AW19" s="225" t="s">
        <v>43</v>
      </c>
      <c r="AX19" s="241" t="s">
        <v>44</v>
      </c>
      <c r="AY19" s="237" t="s">
        <v>40</v>
      </c>
      <c r="AZ19" s="250"/>
    </row>
    <row r="20" spans="1:52" ht="31.5" customHeight="1" x14ac:dyDescent="0.4">
      <c r="A20" s="169"/>
      <c r="B20" s="223"/>
      <c r="C20" s="174"/>
      <c r="D20" s="174"/>
      <c r="E20" s="163"/>
      <c r="F20" s="165"/>
      <c r="G20" s="235"/>
      <c r="H20" s="236"/>
      <c r="I20" s="235"/>
      <c r="J20" s="236"/>
      <c r="K20" s="239"/>
      <c r="L20" s="240"/>
      <c r="M20" s="163"/>
      <c r="N20" s="165"/>
      <c r="O20" s="235"/>
      <c r="P20" s="163"/>
      <c r="Q20" s="163"/>
      <c r="R20" s="242"/>
      <c r="S20" s="239"/>
      <c r="T20" s="246"/>
      <c r="U20" s="163"/>
      <c r="V20" s="165"/>
      <c r="W20" s="235"/>
      <c r="X20" s="236"/>
      <c r="Y20" s="235"/>
      <c r="Z20" s="236"/>
      <c r="AA20" s="239"/>
      <c r="AB20" s="240"/>
      <c r="AC20" s="163"/>
      <c r="AD20" s="165"/>
      <c r="AE20" s="235"/>
      <c r="AF20" s="163"/>
      <c r="AG20" s="163"/>
      <c r="AH20" s="242"/>
      <c r="AI20" s="239"/>
      <c r="AJ20" s="246"/>
      <c r="AK20" s="163"/>
      <c r="AL20" s="165"/>
      <c r="AM20" s="235"/>
      <c r="AN20" s="236"/>
      <c r="AO20" s="235"/>
      <c r="AP20" s="236"/>
      <c r="AQ20" s="239"/>
      <c r="AR20" s="240"/>
      <c r="AS20" s="163"/>
      <c r="AT20" s="165"/>
      <c r="AU20" s="235"/>
      <c r="AV20" s="163"/>
      <c r="AW20" s="163"/>
      <c r="AX20" s="242"/>
      <c r="AY20" s="239"/>
      <c r="AZ20" s="251"/>
    </row>
    <row r="21" spans="1:52" ht="22.5" customHeight="1" x14ac:dyDescent="0.4">
      <c r="A21" s="169"/>
      <c r="B21" s="223"/>
      <c r="C21" s="174"/>
      <c r="D21" s="174"/>
      <c r="E21" s="48">
        <v>1</v>
      </c>
      <c r="F21" s="28" t="s">
        <v>45</v>
      </c>
      <c r="G21" s="227">
        <v>1200</v>
      </c>
      <c r="H21" s="228"/>
      <c r="I21" s="229">
        <v>0.25</v>
      </c>
      <c r="J21" s="230"/>
      <c r="K21" s="231">
        <f>G21*I21</f>
        <v>300</v>
      </c>
      <c r="L21" s="232"/>
      <c r="M21" s="48">
        <v>1</v>
      </c>
      <c r="N21" s="114"/>
      <c r="O21" s="115"/>
      <c r="P21" s="97">
        <f>SUM(Q21:R21)</f>
        <v>0</v>
      </c>
      <c r="Q21" s="113"/>
      <c r="R21" s="113"/>
      <c r="S21" s="231">
        <f t="shared" ref="S21:S60" si="3">O21*P21</f>
        <v>0</v>
      </c>
      <c r="T21" s="232"/>
      <c r="U21" s="48">
        <v>1</v>
      </c>
      <c r="V21" s="59" t="s">
        <v>46</v>
      </c>
      <c r="W21" s="243">
        <v>1100</v>
      </c>
      <c r="X21" s="243"/>
      <c r="Y21" s="244">
        <v>1</v>
      </c>
      <c r="Z21" s="244"/>
      <c r="AA21" s="247">
        <f>W21*Y21</f>
        <v>1100</v>
      </c>
      <c r="AB21" s="248"/>
      <c r="AC21" s="48">
        <v>1</v>
      </c>
      <c r="AD21" s="114"/>
      <c r="AE21" s="116"/>
      <c r="AF21" s="97">
        <f>SUM(AG21:AH21)</f>
        <v>0</v>
      </c>
      <c r="AG21" s="113"/>
      <c r="AH21" s="113"/>
      <c r="AI21" s="231">
        <f t="shared" ref="AI21:AI60" si="4">AE21*AF21</f>
        <v>0</v>
      </c>
      <c r="AJ21" s="232"/>
      <c r="AK21" s="48">
        <v>1</v>
      </c>
      <c r="AL21" s="28"/>
      <c r="AM21" s="227"/>
      <c r="AN21" s="228"/>
      <c r="AO21" s="229"/>
      <c r="AP21" s="230"/>
      <c r="AQ21" s="231">
        <f>AM21*AO21</f>
        <v>0</v>
      </c>
      <c r="AR21" s="232"/>
      <c r="AS21" s="48">
        <v>1</v>
      </c>
      <c r="AT21" s="114"/>
      <c r="AU21" s="115"/>
      <c r="AV21" s="97">
        <f>SUM(AW21:AX21)</f>
        <v>0</v>
      </c>
      <c r="AW21" s="113"/>
      <c r="AX21" s="113"/>
      <c r="AY21" s="231">
        <f t="shared" ref="AY21:AY60" si="5">AU21*AV21</f>
        <v>0</v>
      </c>
      <c r="AZ21" s="249"/>
    </row>
    <row r="22" spans="1:52" ht="22.5" customHeight="1" x14ac:dyDescent="0.4">
      <c r="A22" s="169"/>
      <c r="B22" s="223"/>
      <c r="C22" s="174"/>
      <c r="D22" s="174"/>
      <c r="E22" s="48">
        <v>2</v>
      </c>
      <c r="F22" s="28" t="s">
        <v>47</v>
      </c>
      <c r="G22" s="227">
        <v>1150</v>
      </c>
      <c r="H22" s="228"/>
      <c r="I22" s="229">
        <v>0.5</v>
      </c>
      <c r="J22" s="230"/>
      <c r="K22" s="231">
        <f t="shared" ref="K22:K27" si="6">G22*I22</f>
        <v>575</v>
      </c>
      <c r="L22" s="232"/>
      <c r="M22" s="48">
        <v>2</v>
      </c>
      <c r="N22" s="114"/>
      <c r="O22" s="115"/>
      <c r="P22" s="97">
        <f t="shared" ref="P22:P60" si="7">SUM(Q22:R22)</f>
        <v>0</v>
      </c>
      <c r="Q22" s="113"/>
      <c r="R22" s="113"/>
      <c r="S22" s="231">
        <f t="shared" si="3"/>
        <v>0</v>
      </c>
      <c r="T22" s="232"/>
      <c r="U22" s="48">
        <v>2</v>
      </c>
      <c r="V22" s="59" t="s">
        <v>48</v>
      </c>
      <c r="W22" s="243">
        <v>850</v>
      </c>
      <c r="X22" s="243"/>
      <c r="Y22" s="244">
        <v>1</v>
      </c>
      <c r="Z22" s="244"/>
      <c r="AA22" s="247">
        <f t="shared" ref="AA22:AA27" si="8">W22*Y22</f>
        <v>850</v>
      </c>
      <c r="AB22" s="248"/>
      <c r="AC22" s="48">
        <v>2</v>
      </c>
      <c r="AD22" s="114"/>
      <c r="AE22" s="115"/>
      <c r="AF22" s="97">
        <f t="shared" ref="AF22:AF60" si="9">SUM(AG22:AH22)</f>
        <v>0</v>
      </c>
      <c r="AG22" s="113"/>
      <c r="AH22" s="113"/>
      <c r="AI22" s="231">
        <f t="shared" si="4"/>
        <v>0</v>
      </c>
      <c r="AJ22" s="232"/>
      <c r="AK22" s="48">
        <v>2</v>
      </c>
      <c r="AL22" s="28"/>
      <c r="AM22" s="227"/>
      <c r="AN22" s="228"/>
      <c r="AO22" s="229"/>
      <c r="AP22" s="230"/>
      <c r="AQ22" s="231">
        <f t="shared" ref="AQ22:AQ27" si="10">AM22*AO22</f>
        <v>0</v>
      </c>
      <c r="AR22" s="232"/>
      <c r="AS22" s="48">
        <v>2</v>
      </c>
      <c r="AT22" s="114"/>
      <c r="AU22" s="115"/>
      <c r="AV22" s="97">
        <f t="shared" ref="AV22:AV60" si="11">SUM(AW22:AX22)</f>
        <v>0</v>
      </c>
      <c r="AW22" s="113"/>
      <c r="AX22" s="113"/>
      <c r="AY22" s="231">
        <f t="shared" si="5"/>
        <v>0</v>
      </c>
      <c r="AZ22" s="249"/>
    </row>
    <row r="23" spans="1:52" ht="22.5" customHeight="1" x14ac:dyDescent="0.4">
      <c r="A23" s="169"/>
      <c r="B23" s="223"/>
      <c r="C23" s="174"/>
      <c r="D23" s="174"/>
      <c r="E23" s="48">
        <v>3</v>
      </c>
      <c r="F23" s="28" t="s">
        <v>48</v>
      </c>
      <c r="G23" s="227">
        <v>850</v>
      </c>
      <c r="H23" s="228"/>
      <c r="I23" s="229">
        <v>1</v>
      </c>
      <c r="J23" s="230"/>
      <c r="K23" s="231">
        <f t="shared" si="6"/>
        <v>850</v>
      </c>
      <c r="L23" s="232"/>
      <c r="M23" s="48">
        <v>3</v>
      </c>
      <c r="N23" s="114"/>
      <c r="O23" s="115"/>
      <c r="P23" s="97">
        <f t="shared" si="7"/>
        <v>0</v>
      </c>
      <c r="Q23" s="113"/>
      <c r="R23" s="113"/>
      <c r="S23" s="231">
        <f t="shared" si="3"/>
        <v>0</v>
      </c>
      <c r="T23" s="232"/>
      <c r="U23" s="48">
        <v>3</v>
      </c>
      <c r="V23" s="59" t="s">
        <v>48</v>
      </c>
      <c r="W23" s="243">
        <v>850</v>
      </c>
      <c r="X23" s="243"/>
      <c r="Y23" s="244">
        <v>1</v>
      </c>
      <c r="Z23" s="244"/>
      <c r="AA23" s="247">
        <f t="shared" si="8"/>
        <v>850</v>
      </c>
      <c r="AB23" s="248"/>
      <c r="AC23" s="48">
        <v>3</v>
      </c>
      <c r="AD23" s="114"/>
      <c r="AE23" s="115"/>
      <c r="AF23" s="97">
        <f t="shared" si="9"/>
        <v>0</v>
      </c>
      <c r="AG23" s="113"/>
      <c r="AH23" s="113"/>
      <c r="AI23" s="231">
        <f t="shared" si="4"/>
        <v>0</v>
      </c>
      <c r="AJ23" s="232"/>
      <c r="AK23" s="48">
        <v>3</v>
      </c>
      <c r="AL23" s="28"/>
      <c r="AM23" s="227"/>
      <c r="AN23" s="228"/>
      <c r="AO23" s="229"/>
      <c r="AP23" s="230"/>
      <c r="AQ23" s="231">
        <f t="shared" si="10"/>
        <v>0</v>
      </c>
      <c r="AR23" s="232"/>
      <c r="AS23" s="48">
        <v>3</v>
      </c>
      <c r="AT23" s="114"/>
      <c r="AU23" s="115"/>
      <c r="AV23" s="97">
        <f t="shared" si="11"/>
        <v>0</v>
      </c>
      <c r="AW23" s="113"/>
      <c r="AX23" s="113"/>
      <c r="AY23" s="231">
        <f t="shared" si="5"/>
        <v>0</v>
      </c>
      <c r="AZ23" s="249"/>
    </row>
    <row r="24" spans="1:52" ht="22.5" customHeight="1" x14ac:dyDescent="0.4">
      <c r="A24" s="169"/>
      <c r="B24" s="223"/>
      <c r="C24" s="174"/>
      <c r="D24" s="174"/>
      <c r="E24" s="48">
        <v>4</v>
      </c>
      <c r="F24" s="28" t="s">
        <v>48</v>
      </c>
      <c r="G24" s="227">
        <v>800</v>
      </c>
      <c r="H24" s="228"/>
      <c r="I24" s="229">
        <v>1</v>
      </c>
      <c r="J24" s="230"/>
      <c r="K24" s="231">
        <f t="shared" si="6"/>
        <v>800</v>
      </c>
      <c r="L24" s="232"/>
      <c r="M24" s="48">
        <v>4</v>
      </c>
      <c r="N24" s="114"/>
      <c r="O24" s="115"/>
      <c r="P24" s="97">
        <f t="shared" si="7"/>
        <v>0</v>
      </c>
      <c r="Q24" s="113"/>
      <c r="R24" s="113"/>
      <c r="S24" s="231">
        <f t="shared" si="3"/>
        <v>0</v>
      </c>
      <c r="T24" s="232"/>
      <c r="U24" s="48">
        <v>4</v>
      </c>
      <c r="V24" s="59" t="s">
        <v>49</v>
      </c>
      <c r="W24" s="252">
        <v>550</v>
      </c>
      <c r="X24" s="253"/>
      <c r="Y24" s="229">
        <v>1</v>
      </c>
      <c r="Z24" s="230"/>
      <c r="AA24" s="247">
        <f t="shared" si="8"/>
        <v>550</v>
      </c>
      <c r="AB24" s="248"/>
      <c r="AC24" s="48">
        <v>4</v>
      </c>
      <c r="AD24" s="114"/>
      <c r="AE24" s="115"/>
      <c r="AF24" s="97">
        <f t="shared" si="9"/>
        <v>0</v>
      </c>
      <c r="AG24" s="113"/>
      <c r="AH24" s="113"/>
      <c r="AI24" s="231">
        <f t="shared" si="4"/>
        <v>0</v>
      </c>
      <c r="AJ24" s="232"/>
      <c r="AK24" s="48">
        <v>4</v>
      </c>
      <c r="AL24" s="28"/>
      <c r="AM24" s="227"/>
      <c r="AN24" s="228"/>
      <c r="AO24" s="229"/>
      <c r="AP24" s="230"/>
      <c r="AQ24" s="231">
        <f t="shared" si="10"/>
        <v>0</v>
      </c>
      <c r="AR24" s="232"/>
      <c r="AS24" s="48">
        <v>4</v>
      </c>
      <c r="AT24" s="114"/>
      <c r="AU24" s="115"/>
      <c r="AV24" s="97">
        <f t="shared" si="11"/>
        <v>0</v>
      </c>
      <c r="AW24" s="113"/>
      <c r="AX24" s="113"/>
      <c r="AY24" s="231">
        <f t="shared" si="5"/>
        <v>0</v>
      </c>
      <c r="AZ24" s="249"/>
    </row>
    <row r="25" spans="1:52" ht="22.5" customHeight="1" x14ac:dyDescent="0.4">
      <c r="A25" s="169"/>
      <c r="B25" s="223"/>
      <c r="C25" s="174"/>
      <c r="D25" s="174"/>
      <c r="E25" s="48">
        <v>5</v>
      </c>
      <c r="F25" s="28" t="s">
        <v>49</v>
      </c>
      <c r="G25" s="227">
        <v>600</v>
      </c>
      <c r="H25" s="228"/>
      <c r="I25" s="229">
        <v>1</v>
      </c>
      <c r="J25" s="230"/>
      <c r="K25" s="231">
        <f t="shared" si="6"/>
        <v>600</v>
      </c>
      <c r="L25" s="232"/>
      <c r="M25" s="48">
        <v>5</v>
      </c>
      <c r="N25" s="114"/>
      <c r="O25" s="115"/>
      <c r="P25" s="97">
        <f t="shared" si="7"/>
        <v>0</v>
      </c>
      <c r="Q25" s="113"/>
      <c r="R25" s="113"/>
      <c r="S25" s="231">
        <f t="shared" si="3"/>
        <v>0</v>
      </c>
      <c r="T25" s="232"/>
      <c r="U25" s="48">
        <v>5</v>
      </c>
      <c r="V25" s="59" t="s">
        <v>49</v>
      </c>
      <c r="W25" s="252">
        <v>500</v>
      </c>
      <c r="X25" s="253"/>
      <c r="Y25" s="229">
        <v>1</v>
      </c>
      <c r="Z25" s="230"/>
      <c r="AA25" s="247">
        <f t="shared" si="8"/>
        <v>500</v>
      </c>
      <c r="AB25" s="248"/>
      <c r="AC25" s="48">
        <v>5</v>
      </c>
      <c r="AD25" s="114"/>
      <c r="AE25" s="115"/>
      <c r="AF25" s="97">
        <f t="shared" si="9"/>
        <v>0</v>
      </c>
      <c r="AG25" s="113"/>
      <c r="AH25" s="113"/>
      <c r="AI25" s="231">
        <f t="shared" si="4"/>
        <v>0</v>
      </c>
      <c r="AJ25" s="232"/>
      <c r="AK25" s="48">
        <v>5</v>
      </c>
      <c r="AL25" s="28"/>
      <c r="AM25" s="227"/>
      <c r="AN25" s="228"/>
      <c r="AO25" s="229"/>
      <c r="AP25" s="230"/>
      <c r="AQ25" s="231">
        <f t="shared" si="10"/>
        <v>0</v>
      </c>
      <c r="AR25" s="232"/>
      <c r="AS25" s="48">
        <v>5</v>
      </c>
      <c r="AT25" s="114"/>
      <c r="AU25" s="115"/>
      <c r="AV25" s="97">
        <f t="shared" si="11"/>
        <v>0</v>
      </c>
      <c r="AW25" s="113"/>
      <c r="AX25" s="113"/>
      <c r="AY25" s="231">
        <f t="shared" si="5"/>
        <v>0</v>
      </c>
      <c r="AZ25" s="249"/>
    </row>
    <row r="26" spans="1:52" ht="22.5" customHeight="1" x14ac:dyDescent="0.4">
      <c r="A26" s="169"/>
      <c r="B26" s="223"/>
      <c r="C26" s="174"/>
      <c r="D26" s="174"/>
      <c r="E26" s="48">
        <v>6</v>
      </c>
      <c r="F26" s="28" t="s">
        <v>49</v>
      </c>
      <c r="G26" s="227">
        <v>550</v>
      </c>
      <c r="H26" s="228"/>
      <c r="I26" s="229">
        <v>1</v>
      </c>
      <c r="J26" s="230"/>
      <c r="K26" s="231">
        <f t="shared" si="6"/>
        <v>550</v>
      </c>
      <c r="L26" s="232"/>
      <c r="M26" s="48">
        <v>6</v>
      </c>
      <c r="N26" s="114"/>
      <c r="O26" s="115"/>
      <c r="P26" s="97">
        <f t="shared" si="7"/>
        <v>0</v>
      </c>
      <c r="Q26" s="113"/>
      <c r="R26" s="113"/>
      <c r="S26" s="231">
        <f t="shared" si="3"/>
        <v>0</v>
      </c>
      <c r="T26" s="232"/>
      <c r="U26" s="48">
        <v>6</v>
      </c>
      <c r="V26" s="59"/>
      <c r="W26" s="243"/>
      <c r="X26" s="243"/>
      <c r="Y26" s="244"/>
      <c r="Z26" s="244"/>
      <c r="AA26" s="247">
        <f t="shared" si="8"/>
        <v>0</v>
      </c>
      <c r="AB26" s="248"/>
      <c r="AC26" s="48">
        <v>6</v>
      </c>
      <c r="AD26" s="114"/>
      <c r="AE26" s="115"/>
      <c r="AF26" s="97">
        <f t="shared" si="9"/>
        <v>0</v>
      </c>
      <c r="AG26" s="113"/>
      <c r="AH26" s="113"/>
      <c r="AI26" s="231">
        <f t="shared" si="4"/>
        <v>0</v>
      </c>
      <c r="AJ26" s="232"/>
      <c r="AK26" s="48">
        <v>6</v>
      </c>
      <c r="AL26" s="28"/>
      <c r="AM26" s="227"/>
      <c r="AN26" s="228"/>
      <c r="AO26" s="229"/>
      <c r="AP26" s="230"/>
      <c r="AQ26" s="231">
        <f t="shared" si="10"/>
        <v>0</v>
      </c>
      <c r="AR26" s="232"/>
      <c r="AS26" s="48">
        <v>6</v>
      </c>
      <c r="AT26" s="114"/>
      <c r="AU26" s="115"/>
      <c r="AV26" s="97">
        <f t="shared" si="11"/>
        <v>0</v>
      </c>
      <c r="AW26" s="113"/>
      <c r="AX26" s="113"/>
      <c r="AY26" s="231">
        <f t="shared" si="5"/>
        <v>0</v>
      </c>
      <c r="AZ26" s="249"/>
    </row>
    <row r="27" spans="1:52" ht="22.5" customHeight="1" x14ac:dyDescent="0.4">
      <c r="A27" s="169"/>
      <c r="B27" s="223"/>
      <c r="C27" s="174"/>
      <c r="D27" s="174"/>
      <c r="E27" s="48">
        <v>7</v>
      </c>
      <c r="F27" s="28" t="s">
        <v>49</v>
      </c>
      <c r="G27" s="227">
        <v>480</v>
      </c>
      <c r="H27" s="228"/>
      <c r="I27" s="229">
        <v>1</v>
      </c>
      <c r="J27" s="230"/>
      <c r="K27" s="231">
        <f t="shared" si="6"/>
        <v>480</v>
      </c>
      <c r="L27" s="232"/>
      <c r="M27" s="48">
        <v>7</v>
      </c>
      <c r="N27" s="114"/>
      <c r="O27" s="115"/>
      <c r="P27" s="97">
        <f t="shared" si="7"/>
        <v>0</v>
      </c>
      <c r="Q27" s="113"/>
      <c r="R27" s="113"/>
      <c r="S27" s="231">
        <f t="shared" si="3"/>
        <v>0</v>
      </c>
      <c r="T27" s="232"/>
      <c r="U27" s="48">
        <v>7</v>
      </c>
      <c r="V27" s="59"/>
      <c r="W27" s="243"/>
      <c r="X27" s="243"/>
      <c r="Y27" s="244"/>
      <c r="Z27" s="244"/>
      <c r="AA27" s="247">
        <f t="shared" si="8"/>
        <v>0</v>
      </c>
      <c r="AB27" s="248"/>
      <c r="AC27" s="48">
        <v>7</v>
      </c>
      <c r="AD27" s="114"/>
      <c r="AE27" s="115"/>
      <c r="AF27" s="97">
        <f t="shared" si="9"/>
        <v>0</v>
      </c>
      <c r="AG27" s="113"/>
      <c r="AH27" s="113"/>
      <c r="AI27" s="231">
        <f t="shared" si="4"/>
        <v>0</v>
      </c>
      <c r="AJ27" s="232"/>
      <c r="AK27" s="48">
        <v>7</v>
      </c>
      <c r="AL27" s="28"/>
      <c r="AM27" s="227"/>
      <c r="AN27" s="228"/>
      <c r="AO27" s="229"/>
      <c r="AP27" s="230"/>
      <c r="AQ27" s="231">
        <f t="shared" si="10"/>
        <v>0</v>
      </c>
      <c r="AR27" s="232"/>
      <c r="AS27" s="48">
        <v>7</v>
      </c>
      <c r="AT27" s="114"/>
      <c r="AU27" s="115"/>
      <c r="AV27" s="97">
        <f t="shared" si="11"/>
        <v>0</v>
      </c>
      <c r="AW27" s="113"/>
      <c r="AX27" s="113"/>
      <c r="AY27" s="231">
        <f t="shared" si="5"/>
        <v>0</v>
      </c>
      <c r="AZ27" s="249"/>
    </row>
    <row r="28" spans="1:52" ht="22.5" customHeight="1" x14ac:dyDescent="0.4">
      <c r="A28" s="169"/>
      <c r="B28" s="223"/>
      <c r="C28" s="174"/>
      <c r="D28" s="174"/>
      <c r="E28" s="48">
        <v>8</v>
      </c>
      <c r="F28" s="28" t="s">
        <v>49</v>
      </c>
      <c r="G28" s="227">
        <v>450</v>
      </c>
      <c r="H28" s="228"/>
      <c r="I28" s="229">
        <v>1</v>
      </c>
      <c r="J28" s="230"/>
      <c r="K28" s="231">
        <f>G28*I28</f>
        <v>450</v>
      </c>
      <c r="L28" s="232"/>
      <c r="M28" s="48">
        <v>8</v>
      </c>
      <c r="N28" s="114"/>
      <c r="O28" s="115"/>
      <c r="P28" s="97">
        <f t="shared" si="7"/>
        <v>0</v>
      </c>
      <c r="Q28" s="113"/>
      <c r="R28" s="113"/>
      <c r="S28" s="231">
        <f t="shared" si="3"/>
        <v>0</v>
      </c>
      <c r="T28" s="232"/>
      <c r="U28" s="48">
        <v>8</v>
      </c>
      <c r="V28" s="59"/>
      <c r="W28" s="243"/>
      <c r="X28" s="243"/>
      <c r="Y28" s="244"/>
      <c r="Z28" s="244"/>
      <c r="AA28" s="247">
        <f>W28*Y28</f>
        <v>0</v>
      </c>
      <c r="AB28" s="248"/>
      <c r="AC28" s="48">
        <v>8</v>
      </c>
      <c r="AD28" s="114"/>
      <c r="AE28" s="115"/>
      <c r="AF28" s="97">
        <f t="shared" si="9"/>
        <v>0</v>
      </c>
      <c r="AG28" s="113"/>
      <c r="AH28" s="113"/>
      <c r="AI28" s="231">
        <f t="shared" si="4"/>
        <v>0</v>
      </c>
      <c r="AJ28" s="232"/>
      <c r="AK28" s="48">
        <v>8</v>
      </c>
      <c r="AL28" s="28"/>
      <c r="AM28" s="227"/>
      <c r="AN28" s="228"/>
      <c r="AO28" s="229"/>
      <c r="AP28" s="230"/>
      <c r="AQ28" s="231">
        <f>AM28*AO28</f>
        <v>0</v>
      </c>
      <c r="AR28" s="232"/>
      <c r="AS28" s="48">
        <v>8</v>
      </c>
      <c r="AT28" s="114"/>
      <c r="AU28" s="115"/>
      <c r="AV28" s="97">
        <f t="shared" si="11"/>
        <v>0</v>
      </c>
      <c r="AW28" s="113"/>
      <c r="AX28" s="113"/>
      <c r="AY28" s="231">
        <f t="shared" si="5"/>
        <v>0</v>
      </c>
      <c r="AZ28" s="249"/>
    </row>
    <row r="29" spans="1:52" ht="22.5" customHeight="1" x14ac:dyDescent="0.4">
      <c r="A29" s="169"/>
      <c r="B29" s="223"/>
      <c r="C29" s="174"/>
      <c r="D29" s="174"/>
      <c r="E29" s="48">
        <v>9</v>
      </c>
      <c r="F29" s="28"/>
      <c r="G29" s="227"/>
      <c r="H29" s="228"/>
      <c r="I29" s="229"/>
      <c r="J29" s="230"/>
      <c r="K29" s="231">
        <f t="shared" ref="K29:K60" si="12">G29*I29</f>
        <v>0</v>
      </c>
      <c r="L29" s="232"/>
      <c r="M29" s="48">
        <v>9</v>
      </c>
      <c r="N29" s="114"/>
      <c r="O29" s="115"/>
      <c r="P29" s="97">
        <f t="shared" si="7"/>
        <v>0</v>
      </c>
      <c r="Q29" s="113"/>
      <c r="R29" s="113"/>
      <c r="S29" s="231">
        <f t="shared" si="3"/>
        <v>0</v>
      </c>
      <c r="T29" s="232"/>
      <c r="U29" s="48">
        <v>9</v>
      </c>
      <c r="V29" s="59"/>
      <c r="W29" s="243"/>
      <c r="X29" s="243"/>
      <c r="Y29" s="244"/>
      <c r="Z29" s="244"/>
      <c r="AA29" s="247">
        <f t="shared" ref="AA29:AA47" si="13">W29*Y29</f>
        <v>0</v>
      </c>
      <c r="AB29" s="248"/>
      <c r="AC29" s="48">
        <v>9</v>
      </c>
      <c r="AD29" s="114"/>
      <c r="AE29" s="115"/>
      <c r="AF29" s="97">
        <f t="shared" si="9"/>
        <v>0</v>
      </c>
      <c r="AG29" s="113"/>
      <c r="AH29" s="113"/>
      <c r="AI29" s="231">
        <f t="shared" si="4"/>
        <v>0</v>
      </c>
      <c r="AJ29" s="232"/>
      <c r="AK29" s="48">
        <v>9</v>
      </c>
      <c r="AL29" s="28"/>
      <c r="AM29" s="227"/>
      <c r="AN29" s="228"/>
      <c r="AO29" s="229"/>
      <c r="AP29" s="230"/>
      <c r="AQ29" s="231">
        <f t="shared" ref="AQ29:AQ47" si="14">AM29*AO29</f>
        <v>0</v>
      </c>
      <c r="AR29" s="232"/>
      <c r="AS29" s="48">
        <v>9</v>
      </c>
      <c r="AT29" s="114"/>
      <c r="AU29" s="115"/>
      <c r="AV29" s="97">
        <f t="shared" si="11"/>
        <v>0</v>
      </c>
      <c r="AW29" s="113"/>
      <c r="AX29" s="113"/>
      <c r="AY29" s="231">
        <f t="shared" si="5"/>
        <v>0</v>
      </c>
      <c r="AZ29" s="249"/>
    </row>
    <row r="30" spans="1:52" ht="22.5" customHeight="1" x14ac:dyDescent="0.4">
      <c r="A30" s="169"/>
      <c r="B30" s="223"/>
      <c r="C30" s="174"/>
      <c r="D30" s="174"/>
      <c r="E30" s="48">
        <v>10</v>
      </c>
      <c r="F30" s="28"/>
      <c r="G30" s="227"/>
      <c r="H30" s="228"/>
      <c r="I30" s="229"/>
      <c r="J30" s="230"/>
      <c r="K30" s="231">
        <f t="shared" si="12"/>
        <v>0</v>
      </c>
      <c r="L30" s="232"/>
      <c r="M30" s="48">
        <v>10</v>
      </c>
      <c r="N30" s="114"/>
      <c r="O30" s="115"/>
      <c r="P30" s="97">
        <f t="shared" si="7"/>
        <v>0</v>
      </c>
      <c r="Q30" s="113"/>
      <c r="R30" s="113"/>
      <c r="S30" s="231">
        <f t="shared" si="3"/>
        <v>0</v>
      </c>
      <c r="T30" s="232"/>
      <c r="U30" s="48">
        <v>10</v>
      </c>
      <c r="V30" s="59"/>
      <c r="W30" s="243"/>
      <c r="X30" s="243"/>
      <c r="Y30" s="254"/>
      <c r="Z30" s="254"/>
      <c r="AA30" s="247">
        <f t="shared" si="13"/>
        <v>0</v>
      </c>
      <c r="AB30" s="248"/>
      <c r="AC30" s="48">
        <v>10</v>
      </c>
      <c r="AD30" s="114"/>
      <c r="AE30" s="115"/>
      <c r="AF30" s="97">
        <f t="shared" si="9"/>
        <v>0</v>
      </c>
      <c r="AG30" s="113"/>
      <c r="AH30" s="113"/>
      <c r="AI30" s="231">
        <f t="shared" si="4"/>
        <v>0</v>
      </c>
      <c r="AJ30" s="232"/>
      <c r="AK30" s="48">
        <v>10</v>
      </c>
      <c r="AL30" s="28"/>
      <c r="AM30" s="227"/>
      <c r="AN30" s="228"/>
      <c r="AO30" s="229"/>
      <c r="AP30" s="230"/>
      <c r="AQ30" s="231">
        <f t="shared" si="14"/>
        <v>0</v>
      </c>
      <c r="AR30" s="232"/>
      <c r="AS30" s="48">
        <v>10</v>
      </c>
      <c r="AT30" s="114"/>
      <c r="AU30" s="115"/>
      <c r="AV30" s="97">
        <f t="shared" si="11"/>
        <v>0</v>
      </c>
      <c r="AW30" s="113"/>
      <c r="AX30" s="113"/>
      <c r="AY30" s="231">
        <f t="shared" si="5"/>
        <v>0</v>
      </c>
      <c r="AZ30" s="249"/>
    </row>
    <row r="31" spans="1:52" ht="22.5" hidden="1" customHeight="1" outlineLevel="1" x14ac:dyDescent="0.4">
      <c r="A31" s="169"/>
      <c r="B31" s="223"/>
      <c r="C31" s="174"/>
      <c r="D31" s="174"/>
      <c r="E31" s="48">
        <v>11</v>
      </c>
      <c r="F31" s="28"/>
      <c r="G31" s="227"/>
      <c r="H31" s="228"/>
      <c r="I31" s="229"/>
      <c r="J31" s="230"/>
      <c r="K31" s="231">
        <f t="shared" si="12"/>
        <v>0</v>
      </c>
      <c r="L31" s="232"/>
      <c r="M31" s="48">
        <v>11</v>
      </c>
      <c r="N31" s="114"/>
      <c r="O31" s="115"/>
      <c r="P31" s="97">
        <f t="shared" si="7"/>
        <v>0</v>
      </c>
      <c r="Q31" s="113"/>
      <c r="R31" s="113"/>
      <c r="S31" s="231">
        <f t="shared" si="3"/>
        <v>0</v>
      </c>
      <c r="T31" s="232"/>
      <c r="U31" s="48">
        <v>11</v>
      </c>
      <c r="V31" s="28"/>
      <c r="W31" s="227"/>
      <c r="X31" s="228"/>
      <c r="Y31" s="229"/>
      <c r="Z31" s="230"/>
      <c r="AA31" s="247">
        <f t="shared" si="13"/>
        <v>0</v>
      </c>
      <c r="AB31" s="248"/>
      <c r="AC31" s="48">
        <v>11</v>
      </c>
      <c r="AD31" s="114"/>
      <c r="AE31" s="115"/>
      <c r="AF31" s="97">
        <f t="shared" si="9"/>
        <v>0</v>
      </c>
      <c r="AG31" s="113"/>
      <c r="AH31" s="113"/>
      <c r="AI31" s="231">
        <f t="shared" si="4"/>
        <v>0</v>
      </c>
      <c r="AJ31" s="232"/>
      <c r="AK31" s="48">
        <v>11</v>
      </c>
      <c r="AL31" s="28"/>
      <c r="AM31" s="227"/>
      <c r="AN31" s="228"/>
      <c r="AO31" s="229"/>
      <c r="AP31" s="230"/>
      <c r="AQ31" s="231">
        <f t="shared" si="14"/>
        <v>0</v>
      </c>
      <c r="AR31" s="232"/>
      <c r="AS31" s="48">
        <v>11</v>
      </c>
      <c r="AT31" s="114"/>
      <c r="AU31" s="115"/>
      <c r="AV31" s="97">
        <f t="shared" si="11"/>
        <v>0</v>
      </c>
      <c r="AW31" s="113"/>
      <c r="AX31" s="113"/>
      <c r="AY31" s="231">
        <f t="shared" si="5"/>
        <v>0</v>
      </c>
      <c r="AZ31" s="249"/>
    </row>
    <row r="32" spans="1:52" ht="22.5" hidden="1" customHeight="1" outlineLevel="1" x14ac:dyDescent="0.4">
      <c r="A32" s="169"/>
      <c r="B32" s="223"/>
      <c r="C32" s="174"/>
      <c r="D32" s="174"/>
      <c r="E32" s="48">
        <v>12</v>
      </c>
      <c r="F32" s="28"/>
      <c r="G32" s="227"/>
      <c r="H32" s="228"/>
      <c r="I32" s="229"/>
      <c r="J32" s="230"/>
      <c r="K32" s="231">
        <f t="shared" si="12"/>
        <v>0</v>
      </c>
      <c r="L32" s="232"/>
      <c r="M32" s="48">
        <v>12</v>
      </c>
      <c r="N32" s="114"/>
      <c r="O32" s="115"/>
      <c r="P32" s="97">
        <f t="shared" si="7"/>
        <v>0</v>
      </c>
      <c r="Q32" s="113"/>
      <c r="R32" s="113"/>
      <c r="S32" s="231">
        <f t="shared" si="3"/>
        <v>0</v>
      </c>
      <c r="T32" s="232"/>
      <c r="U32" s="48">
        <v>12</v>
      </c>
      <c r="V32" s="28"/>
      <c r="W32" s="227"/>
      <c r="X32" s="228"/>
      <c r="Y32" s="229"/>
      <c r="Z32" s="230"/>
      <c r="AA32" s="247">
        <f t="shared" si="13"/>
        <v>0</v>
      </c>
      <c r="AB32" s="248"/>
      <c r="AC32" s="48">
        <v>12</v>
      </c>
      <c r="AD32" s="114"/>
      <c r="AE32" s="115"/>
      <c r="AF32" s="97">
        <f t="shared" si="9"/>
        <v>0</v>
      </c>
      <c r="AG32" s="113"/>
      <c r="AH32" s="113"/>
      <c r="AI32" s="231">
        <f t="shared" si="4"/>
        <v>0</v>
      </c>
      <c r="AJ32" s="232"/>
      <c r="AK32" s="48">
        <v>12</v>
      </c>
      <c r="AL32" s="28"/>
      <c r="AM32" s="227"/>
      <c r="AN32" s="228"/>
      <c r="AO32" s="229"/>
      <c r="AP32" s="230"/>
      <c r="AQ32" s="231">
        <f t="shared" si="14"/>
        <v>0</v>
      </c>
      <c r="AR32" s="232"/>
      <c r="AS32" s="48">
        <v>12</v>
      </c>
      <c r="AT32" s="114"/>
      <c r="AU32" s="115"/>
      <c r="AV32" s="97">
        <f t="shared" si="11"/>
        <v>0</v>
      </c>
      <c r="AW32" s="113"/>
      <c r="AX32" s="113"/>
      <c r="AY32" s="231">
        <f t="shared" si="5"/>
        <v>0</v>
      </c>
      <c r="AZ32" s="249"/>
    </row>
    <row r="33" spans="1:52" ht="22.5" hidden="1" customHeight="1" outlineLevel="1" x14ac:dyDescent="0.4">
      <c r="A33" s="169"/>
      <c r="B33" s="223"/>
      <c r="C33" s="174"/>
      <c r="D33" s="174"/>
      <c r="E33" s="48">
        <v>13</v>
      </c>
      <c r="F33" s="28"/>
      <c r="G33" s="227"/>
      <c r="H33" s="228"/>
      <c r="I33" s="229"/>
      <c r="J33" s="230"/>
      <c r="K33" s="231">
        <f t="shared" si="12"/>
        <v>0</v>
      </c>
      <c r="L33" s="232"/>
      <c r="M33" s="48">
        <v>13</v>
      </c>
      <c r="N33" s="114"/>
      <c r="O33" s="115"/>
      <c r="P33" s="97">
        <f t="shared" si="7"/>
        <v>0</v>
      </c>
      <c r="Q33" s="113"/>
      <c r="R33" s="113"/>
      <c r="S33" s="231">
        <f t="shared" si="3"/>
        <v>0</v>
      </c>
      <c r="T33" s="232"/>
      <c r="U33" s="48">
        <v>13</v>
      </c>
      <c r="V33" s="28"/>
      <c r="W33" s="227"/>
      <c r="X33" s="228"/>
      <c r="Y33" s="229"/>
      <c r="Z33" s="230"/>
      <c r="AA33" s="247">
        <f t="shared" si="13"/>
        <v>0</v>
      </c>
      <c r="AB33" s="248"/>
      <c r="AC33" s="48">
        <v>13</v>
      </c>
      <c r="AD33" s="114"/>
      <c r="AE33" s="115"/>
      <c r="AF33" s="97">
        <f t="shared" si="9"/>
        <v>0</v>
      </c>
      <c r="AG33" s="113"/>
      <c r="AH33" s="113"/>
      <c r="AI33" s="231">
        <f t="shared" si="4"/>
        <v>0</v>
      </c>
      <c r="AJ33" s="232"/>
      <c r="AK33" s="48">
        <v>13</v>
      </c>
      <c r="AL33" s="28"/>
      <c r="AM33" s="227"/>
      <c r="AN33" s="228"/>
      <c r="AO33" s="229"/>
      <c r="AP33" s="230"/>
      <c r="AQ33" s="231">
        <f t="shared" si="14"/>
        <v>0</v>
      </c>
      <c r="AR33" s="232"/>
      <c r="AS33" s="48">
        <v>13</v>
      </c>
      <c r="AT33" s="114"/>
      <c r="AU33" s="115"/>
      <c r="AV33" s="97">
        <f t="shared" si="11"/>
        <v>0</v>
      </c>
      <c r="AW33" s="113"/>
      <c r="AX33" s="113"/>
      <c r="AY33" s="231">
        <f t="shared" si="5"/>
        <v>0</v>
      </c>
      <c r="AZ33" s="249"/>
    </row>
    <row r="34" spans="1:52" ht="22.5" hidden="1" customHeight="1" outlineLevel="1" x14ac:dyDescent="0.4">
      <c r="A34" s="169"/>
      <c r="B34" s="223"/>
      <c r="C34" s="174"/>
      <c r="D34" s="174"/>
      <c r="E34" s="48">
        <v>14</v>
      </c>
      <c r="F34" s="28"/>
      <c r="G34" s="227"/>
      <c r="H34" s="228"/>
      <c r="I34" s="229"/>
      <c r="J34" s="230"/>
      <c r="K34" s="231">
        <f t="shared" si="12"/>
        <v>0</v>
      </c>
      <c r="L34" s="232"/>
      <c r="M34" s="48">
        <v>14</v>
      </c>
      <c r="N34" s="114"/>
      <c r="O34" s="115"/>
      <c r="P34" s="97">
        <f t="shared" si="7"/>
        <v>0</v>
      </c>
      <c r="Q34" s="113"/>
      <c r="R34" s="113"/>
      <c r="S34" s="231">
        <f t="shared" si="3"/>
        <v>0</v>
      </c>
      <c r="T34" s="232"/>
      <c r="U34" s="48">
        <v>14</v>
      </c>
      <c r="V34" s="28"/>
      <c r="W34" s="227"/>
      <c r="X34" s="228"/>
      <c r="Y34" s="229"/>
      <c r="Z34" s="230"/>
      <c r="AA34" s="247">
        <f t="shared" si="13"/>
        <v>0</v>
      </c>
      <c r="AB34" s="248"/>
      <c r="AC34" s="48">
        <v>14</v>
      </c>
      <c r="AD34" s="114"/>
      <c r="AE34" s="115"/>
      <c r="AF34" s="97">
        <f t="shared" si="9"/>
        <v>0</v>
      </c>
      <c r="AG34" s="113"/>
      <c r="AH34" s="113"/>
      <c r="AI34" s="231">
        <f t="shared" si="4"/>
        <v>0</v>
      </c>
      <c r="AJ34" s="232"/>
      <c r="AK34" s="48">
        <v>14</v>
      </c>
      <c r="AL34" s="28"/>
      <c r="AM34" s="227"/>
      <c r="AN34" s="228"/>
      <c r="AO34" s="229"/>
      <c r="AP34" s="230"/>
      <c r="AQ34" s="231">
        <f t="shared" si="14"/>
        <v>0</v>
      </c>
      <c r="AR34" s="232"/>
      <c r="AS34" s="48">
        <v>14</v>
      </c>
      <c r="AT34" s="114"/>
      <c r="AU34" s="115"/>
      <c r="AV34" s="97">
        <f t="shared" si="11"/>
        <v>0</v>
      </c>
      <c r="AW34" s="113"/>
      <c r="AX34" s="113"/>
      <c r="AY34" s="231">
        <f t="shared" si="5"/>
        <v>0</v>
      </c>
      <c r="AZ34" s="249"/>
    </row>
    <row r="35" spans="1:52" ht="22.5" hidden="1" customHeight="1" outlineLevel="1" x14ac:dyDescent="0.4">
      <c r="A35" s="169"/>
      <c r="B35" s="223"/>
      <c r="C35" s="174"/>
      <c r="D35" s="174"/>
      <c r="E35" s="48">
        <v>15</v>
      </c>
      <c r="F35" s="28"/>
      <c r="G35" s="227"/>
      <c r="H35" s="228"/>
      <c r="I35" s="229"/>
      <c r="J35" s="230"/>
      <c r="K35" s="231">
        <f t="shared" si="12"/>
        <v>0</v>
      </c>
      <c r="L35" s="232"/>
      <c r="M35" s="48">
        <v>15</v>
      </c>
      <c r="N35" s="114"/>
      <c r="O35" s="115"/>
      <c r="P35" s="97">
        <f t="shared" si="7"/>
        <v>0</v>
      </c>
      <c r="Q35" s="113"/>
      <c r="R35" s="113"/>
      <c r="S35" s="231">
        <f t="shared" si="3"/>
        <v>0</v>
      </c>
      <c r="T35" s="232"/>
      <c r="U35" s="48">
        <v>15</v>
      </c>
      <c r="V35" s="28"/>
      <c r="W35" s="227"/>
      <c r="X35" s="228"/>
      <c r="Y35" s="229"/>
      <c r="Z35" s="230"/>
      <c r="AA35" s="247">
        <f t="shared" si="13"/>
        <v>0</v>
      </c>
      <c r="AB35" s="248"/>
      <c r="AC35" s="48">
        <v>15</v>
      </c>
      <c r="AD35" s="114"/>
      <c r="AE35" s="115"/>
      <c r="AF35" s="97">
        <f t="shared" si="9"/>
        <v>0</v>
      </c>
      <c r="AG35" s="113"/>
      <c r="AH35" s="113"/>
      <c r="AI35" s="231">
        <f t="shared" si="4"/>
        <v>0</v>
      </c>
      <c r="AJ35" s="232"/>
      <c r="AK35" s="48">
        <v>15</v>
      </c>
      <c r="AL35" s="28"/>
      <c r="AM35" s="227"/>
      <c r="AN35" s="228"/>
      <c r="AO35" s="229"/>
      <c r="AP35" s="230"/>
      <c r="AQ35" s="231">
        <f t="shared" si="14"/>
        <v>0</v>
      </c>
      <c r="AR35" s="232"/>
      <c r="AS35" s="48">
        <v>15</v>
      </c>
      <c r="AT35" s="114"/>
      <c r="AU35" s="115"/>
      <c r="AV35" s="97">
        <f t="shared" si="11"/>
        <v>0</v>
      </c>
      <c r="AW35" s="113"/>
      <c r="AX35" s="113"/>
      <c r="AY35" s="231">
        <f t="shared" si="5"/>
        <v>0</v>
      </c>
      <c r="AZ35" s="249"/>
    </row>
    <row r="36" spans="1:52" ht="22.5" hidden="1" customHeight="1" outlineLevel="1" x14ac:dyDescent="0.4">
      <c r="A36" s="169"/>
      <c r="B36" s="223"/>
      <c r="C36" s="174"/>
      <c r="D36" s="174"/>
      <c r="E36" s="48">
        <v>16</v>
      </c>
      <c r="F36" s="28"/>
      <c r="G36" s="227"/>
      <c r="H36" s="228"/>
      <c r="I36" s="229"/>
      <c r="J36" s="230"/>
      <c r="K36" s="231">
        <f t="shared" si="12"/>
        <v>0</v>
      </c>
      <c r="L36" s="232"/>
      <c r="M36" s="48">
        <v>16</v>
      </c>
      <c r="N36" s="114"/>
      <c r="O36" s="115"/>
      <c r="P36" s="97">
        <f t="shared" si="7"/>
        <v>0</v>
      </c>
      <c r="Q36" s="113"/>
      <c r="R36" s="113"/>
      <c r="S36" s="231">
        <f t="shared" si="3"/>
        <v>0</v>
      </c>
      <c r="T36" s="232"/>
      <c r="U36" s="48">
        <v>16</v>
      </c>
      <c r="V36" s="28"/>
      <c r="W36" s="227"/>
      <c r="X36" s="228"/>
      <c r="Y36" s="229"/>
      <c r="Z36" s="230"/>
      <c r="AA36" s="247">
        <f t="shared" si="13"/>
        <v>0</v>
      </c>
      <c r="AB36" s="248"/>
      <c r="AC36" s="48">
        <v>16</v>
      </c>
      <c r="AD36" s="114"/>
      <c r="AE36" s="115"/>
      <c r="AF36" s="97">
        <f t="shared" si="9"/>
        <v>0</v>
      </c>
      <c r="AG36" s="113"/>
      <c r="AH36" s="113"/>
      <c r="AI36" s="231">
        <f t="shared" si="4"/>
        <v>0</v>
      </c>
      <c r="AJ36" s="232"/>
      <c r="AK36" s="48">
        <v>16</v>
      </c>
      <c r="AL36" s="28"/>
      <c r="AM36" s="227"/>
      <c r="AN36" s="228"/>
      <c r="AO36" s="229"/>
      <c r="AP36" s="230"/>
      <c r="AQ36" s="231">
        <f t="shared" si="14"/>
        <v>0</v>
      </c>
      <c r="AR36" s="232"/>
      <c r="AS36" s="48">
        <v>16</v>
      </c>
      <c r="AT36" s="114"/>
      <c r="AU36" s="115"/>
      <c r="AV36" s="97">
        <f t="shared" si="11"/>
        <v>0</v>
      </c>
      <c r="AW36" s="113"/>
      <c r="AX36" s="113"/>
      <c r="AY36" s="231">
        <f t="shared" si="5"/>
        <v>0</v>
      </c>
      <c r="AZ36" s="249"/>
    </row>
    <row r="37" spans="1:52" ht="22.5" hidden="1" customHeight="1" outlineLevel="1" x14ac:dyDescent="0.4">
      <c r="A37" s="169"/>
      <c r="B37" s="223"/>
      <c r="C37" s="174"/>
      <c r="D37" s="174"/>
      <c r="E37" s="48">
        <v>17</v>
      </c>
      <c r="F37" s="28"/>
      <c r="G37" s="227"/>
      <c r="H37" s="228"/>
      <c r="I37" s="229"/>
      <c r="J37" s="230"/>
      <c r="K37" s="231">
        <f t="shared" si="12"/>
        <v>0</v>
      </c>
      <c r="L37" s="232"/>
      <c r="M37" s="48">
        <v>17</v>
      </c>
      <c r="N37" s="114"/>
      <c r="O37" s="115"/>
      <c r="P37" s="97">
        <f t="shared" si="7"/>
        <v>0</v>
      </c>
      <c r="Q37" s="113"/>
      <c r="R37" s="113"/>
      <c r="S37" s="231">
        <f t="shared" si="3"/>
        <v>0</v>
      </c>
      <c r="T37" s="232"/>
      <c r="U37" s="48">
        <v>17</v>
      </c>
      <c r="V37" s="28"/>
      <c r="W37" s="227"/>
      <c r="X37" s="228"/>
      <c r="Y37" s="229"/>
      <c r="Z37" s="230"/>
      <c r="AA37" s="247">
        <f t="shared" si="13"/>
        <v>0</v>
      </c>
      <c r="AB37" s="248"/>
      <c r="AC37" s="48">
        <v>17</v>
      </c>
      <c r="AD37" s="114"/>
      <c r="AE37" s="115"/>
      <c r="AF37" s="97">
        <f t="shared" si="9"/>
        <v>0</v>
      </c>
      <c r="AG37" s="113"/>
      <c r="AH37" s="113"/>
      <c r="AI37" s="231">
        <f t="shared" si="4"/>
        <v>0</v>
      </c>
      <c r="AJ37" s="232"/>
      <c r="AK37" s="48">
        <v>17</v>
      </c>
      <c r="AL37" s="28"/>
      <c r="AM37" s="227"/>
      <c r="AN37" s="228"/>
      <c r="AO37" s="229"/>
      <c r="AP37" s="230"/>
      <c r="AQ37" s="231">
        <f t="shared" si="14"/>
        <v>0</v>
      </c>
      <c r="AR37" s="232"/>
      <c r="AS37" s="48">
        <v>17</v>
      </c>
      <c r="AT37" s="114"/>
      <c r="AU37" s="115"/>
      <c r="AV37" s="97">
        <f t="shared" si="11"/>
        <v>0</v>
      </c>
      <c r="AW37" s="113"/>
      <c r="AX37" s="113"/>
      <c r="AY37" s="231">
        <f t="shared" si="5"/>
        <v>0</v>
      </c>
      <c r="AZ37" s="249"/>
    </row>
    <row r="38" spans="1:52" ht="22.5" hidden="1" customHeight="1" outlineLevel="1" x14ac:dyDescent="0.4">
      <c r="A38" s="169"/>
      <c r="B38" s="223"/>
      <c r="C38" s="174"/>
      <c r="D38" s="174"/>
      <c r="E38" s="48">
        <v>18</v>
      </c>
      <c r="F38" s="28"/>
      <c r="G38" s="227"/>
      <c r="H38" s="228"/>
      <c r="I38" s="229"/>
      <c r="J38" s="230"/>
      <c r="K38" s="231">
        <f t="shared" si="12"/>
        <v>0</v>
      </c>
      <c r="L38" s="232"/>
      <c r="M38" s="48">
        <v>18</v>
      </c>
      <c r="N38" s="114"/>
      <c r="O38" s="115"/>
      <c r="P38" s="97">
        <f t="shared" si="7"/>
        <v>0</v>
      </c>
      <c r="Q38" s="113"/>
      <c r="R38" s="113"/>
      <c r="S38" s="231">
        <f t="shared" si="3"/>
        <v>0</v>
      </c>
      <c r="T38" s="232"/>
      <c r="U38" s="48">
        <v>18</v>
      </c>
      <c r="V38" s="28"/>
      <c r="W38" s="227"/>
      <c r="X38" s="228"/>
      <c r="Y38" s="229"/>
      <c r="Z38" s="230"/>
      <c r="AA38" s="247">
        <f t="shared" si="13"/>
        <v>0</v>
      </c>
      <c r="AB38" s="248"/>
      <c r="AC38" s="48">
        <v>18</v>
      </c>
      <c r="AD38" s="114"/>
      <c r="AE38" s="115"/>
      <c r="AF38" s="97">
        <f t="shared" si="9"/>
        <v>0</v>
      </c>
      <c r="AG38" s="113"/>
      <c r="AH38" s="113"/>
      <c r="AI38" s="231">
        <f t="shared" si="4"/>
        <v>0</v>
      </c>
      <c r="AJ38" s="232"/>
      <c r="AK38" s="48">
        <v>18</v>
      </c>
      <c r="AL38" s="28"/>
      <c r="AM38" s="227"/>
      <c r="AN38" s="228"/>
      <c r="AO38" s="229"/>
      <c r="AP38" s="230"/>
      <c r="AQ38" s="231">
        <f t="shared" si="14"/>
        <v>0</v>
      </c>
      <c r="AR38" s="232"/>
      <c r="AS38" s="48">
        <v>18</v>
      </c>
      <c r="AT38" s="114"/>
      <c r="AU38" s="115"/>
      <c r="AV38" s="97">
        <f t="shared" si="11"/>
        <v>0</v>
      </c>
      <c r="AW38" s="113"/>
      <c r="AX38" s="113"/>
      <c r="AY38" s="231">
        <f t="shared" si="5"/>
        <v>0</v>
      </c>
      <c r="AZ38" s="249"/>
    </row>
    <row r="39" spans="1:52" ht="22.5" hidden="1" customHeight="1" outlineLevel="1" x14ac:dyDescent="0.4">
      <c r="A39" s="169"/>
      <c r="B39" s="223"/>
      <c r="C39" s="174"/>
      <c r="D39" s="174"/>
      <c r="E39" s="48">
        <v>19</v>
      </c>
      <c r="F39" s="28"/>
      <c r="G39" s="227"/>
      <c r="H39" s="228"/>
      <c r="I39" s="229"/>
      <c r="J39" s="230"/>
      <c r="K39" s="231">
        <f t="shared" si="12"/>
        <v>0</v>
      </c>
      <c r="L39" s="232"/>
      <c r="M39" s="48">
        <v>19</v>
      </c>
      <c r="N39" s="114"/>
      <c r="O39" s="115"/>
      <c r="P39" s="97">
        <f t="shared" si="7"/>
        <v>0</v>
      </c>
      <c r="Q39" s="113"/>
      <c r="R39" s="113"/>
      <c r="S39" s="231">
        <f t="shared" si="3"/>
        <v>0</v>
      </c>
      <c r="T39" s="232"/>
      <c r="U39" s="48">
        <v>19</v>
      </c>
      <c r="V39" s="28"/>
      <c r="W39" s="227"/>
      <c r="X39" s="228"/>
      <c r="Y39" s="229"/>
      <c r="Z39" s="230"/>
      <c r="AA39" s="247">
        <f t="shared" si="13"/>
        <v>0</v>
      </c>
      <c r="AB39" s="248"/>
      <c r="AC39" s="48">
        <v>19</v>
      </c>
      <c r="AD39" s="114"/>
      <c r="AE39" s="115"/>
      <c r="AF39" s="97">
        <f t="shared" si="9"/>
        <v>0</v>
      </c>
      <c r="AG39" s="113"/>
      <c r="AH39" s="113"/>
      <c r="AI39" s="231">
        <f t="shared" si="4"/>
        <v>0</v>
      </c>
      <c r="AJ39" s="232"/>
      <c r="AK39" s="48">
        <v>19</v>
      </c>
      <c r="AL39" s="28"/>
      <c r="AM39" s="227"/>
      <c r="AN39" s="228"/>
      <c r="AO39" s="229"/>
      <c r="AP39" s="230"/>
      <c r="AQ39" s="231">
        <f t="shared" si="14"/>
        <v>0</v>
      </c>
      <c r="AR39" s="232"/>
      <c r="AS39" s="48">
        <v>19</v>
      </c>
      <c r="AT39" s="114"/>
      <c r="AU39" s="115"/>
      <c r="AV39" s="97">
        <f t="shared" si="11"/>
        <v>0</v>
      </c>
      <c r="AW39" s="113"/>
      <c r="AX39" s="113"/>
      <c r="AY39" s="231">
        <f t="shared" si="5"/>
        <v>0</v>
      </c>
      <c r="AZ39" s="249"/>
    </row>
    <row r="40" spans="1:52" ht="22.5" hidden="1" customHeight="1" outlineLevel="1" x14ac:dyDescent="0.4">
      <c r="A40" s="169"/>
      <c r="B40" s="223"/>
      <c r="C40" s="174"/>
      <c r="D40" s="174"/>
      <c r="E40" s="48">
        <v>20</v>
      </c>
      <c r="F40" s="28"/>
      <c r="G40" s="227"/>
      <c r="H40" s="228"/>
      <c r="I40" s="229"/>
      <c r="J40" s="230"/>
      <c r="K40" s="231">
        <f t="shared" si="12"/>
        <v>0</v>
      </c>
      <c r="L40" s="232"/>
      <c r="M40" s="48">
        <v>20</v>
      </c>
      <c r="N40" s="114"/>
      <c r="O40" s="115"/>
      <c r="P40" s="97">
        <f t="shared" si="7"/>
        <v>0</v>
      </c>
      <c r="Q40" s="113"/>
      <c r="R40" s="113"/>
      <c r="S40" s="231">
        <f t="shared" si="3"/>
        <v>0</v>
      </c>
      <c r="T40" s="232"/>
      <c r="U40" s="48">
        <v>20</v>
      </c>
      <c r="V40" s="28"/>
      <c r="W40" s="227"/>
      <c r="X40" s="228"/>
      <c r="Y40" s="229"/>
      <c r="Z40" s="230"/>
      <c r="AA40" s="247">
        <f t="shared" si="13"/>
        <v>0</v>
      </c>
      <c r="AB40" s="248"/>
      <c r="AC40" s="48">
        <v>20</v>
      </c>
      <c r="AD40" s="114"/>
      <c r="AE40" s="115"/>
      <c r="AF40" s="97">
        <f t="shared" si="9"/>
        <v>0</v>
      </c>
      <c r="AG40" s="113"/>
      <c r="AH40" s="113"/>
      <c r="AI40" s="231">
        <f t="shared" si="4"/>
        <v>0</v>
      </c>
      <c r="AJ40" s="232"/>
      <c r="AK40" s="48">
        <v>20</v>
      </c>
      <c r="AL40" s="28"/>
      <c r="AM40" s="227"/>
      <c r="AN40" s="228"/>
      <c r="AO40" s="229"/>
      <c r="AP40" s="230"/>
      <c r="AQ40" s="231">
        <f t="shared" si="14"/>
        <v>0</v>
      </c>
      <c r="AR40" s="232"/>
      <c r="AS40" s="48">
        <v>20</v>
      </c>
      <c r="AT40" s="114"/>
      <c r="AU40" s="115"/>
      <c r="AV40" s="97">
        <f t="shared" si="11"/>
        <v>0</v>
      </c>
      <c r="AW40" s="113"/>
      <c r="AX40" s="113"/>
      <c r="AY40" s="231">
        <f t="shared" si="5"/>
        <v>0</v>
      </c>
      <c r="AZ40" s="249"/>
    </row>
    <row r="41" spans="1:52" ht="22.5" hidden="1" customHeight="1" outlineLevel="1" x14ac:dyDescent="0.4">
      <c r="A41" s="169"/>
      <c r="B41" s="223"/>
      <c r="C41" s="174"/>
      <c r="D41" s="174"/>
      <c r="E41" s="48">
        <v>21</v>
      </c>
      <c r="F41" s="28"/>
      <c r="G41" s="227"/>
      <c r="H41" s="228"/>
      <c r="I41" s="229"/>
      <c r="J41" s="230"/>
      <c r="K41" s="231">
        <f t="shared" si="12"/>
        <v>0</v>
      </c>
      <c r="L41" s="232"/>
      <c r="M41" s="48">
        <v>21</v>
      </c>
      <c r="N41" s="114"/>
      <c r="O41" s="115"/>
      <c r="P41" s="97">
        <f t="shared" si="7"/>
        <v>0</v>
      </c>
      <c r="Q41" s="113"/>
      <c r="R41" s="113"/>
      <c r="S41" s="231">
        <f t="shared" si="3"/>
        <v>0</v>
      </c>
      <c r="T41" s="232"/>
      <c r="U41" s="48">
        <v>21</v>
      </c>
      <c r="V41" s="28"/>
      <c r="W41" s="227"/>
      <c r="X41" s="228"/>
      <c r="Y41" s="229"/>
      <c r="Z41" s="230"/>
      <c r="AA41" s="247">
        <f t="shared" si="13"/>
        <v>0</v>
      </c>
      <c r="AB41" s="248"/>
      <c r="AC41" s="48">
        <v>21</v>
      </c>
      <c r="AD41" s="114"/>
      <c r="AE41" s="115"/>
      <c r="AF41" s="97">
        <f t="shared" si="9"/>
        <v>0</v>
      </c>
      <c r="AG41" s="113"/>
      <c r="AH41" s="113"/>
      <c r="AI41" s="231">
        <f t="shared" si="4"/>
        <v>0</v>
      </c>
      <c r="AJ41" s="232"/>
      <c r="AK41" s="48">
        <v>21</v>
      </c>
      <c r="AL41" s="28"/>
      <c r="AM41" s="227"/>
      <c r="AN41" s="228"/>
      <c r="AO41" s="229"/>
      <c r="AP41" s="230"/>
      <c r="AQ41" s="231">
        <f t="shared" si="14"/>
        <v>0</v>
      </c>
      <c r="AR41" s="232"/>
      <c r="AS41" s="48">
        <v>21</v>
      </c>
      <c r="AT41" s="114"/>
      <c r="AU41" s="115"/>
      <c r="AV41" s="97">
        <f t="shared" si="11"/>
        <v>0</v>
      </c>
      <c r="AW41" s="113"/>
      <c r="AX41" s="113"/>
      <c r="AY41" s="231">
        <f t="shared" si="5"/>
        <v>0</v>
      </c>
      <c r="AZ41" s="249"/>
    </row>
    <row r="42" spans="1:52" ht="22.5" hidden="1" customHeight="1" outlineLevel="1" x14ac:dyDescent="0.4">
      <c r="A42" s="169"/>
      <c r="B42" s="223"/>
      <c r="C42" s="174"/>
      <c r="D42" s="174"/>
      <c r="E42" s="48">
        <v>22</v>
      </c>
      <c r="F42" s="28"/>
      <c r="G42" s="227"/>
      <c r="H42" s="228"/>
      <c r="I42" s="229"/>
      <c r="J42" s="230"/>
      <c r="K42" s="231">
        <f t="shared" si="12"/>
        <v>0</v>
      </c>
      <c r="L42" s="232"/>
      <c r="M42" s="48">
        <v>22</v>
      </c>
      <c r="N42" s="114"/>
      <c r="O42" s="115"/>
      <c r="P42" s="97">
        <f t="shared" si="7"/>
        <v>0</v>
      </c>
      <c r="Q42" s="113"/>
      <c r="R42" s="113"/>
      <c r="S42" s="231">
        <f t="shared" si="3"/>
        <v>0</v>
      </c>
      <c r="T42" s="232"/>
      <c r="U42" s="48">
        <v>22</v>
      </c>
      <c r="V42" s="28"/>
      <c r="W42" s="227"/>
      <c r="X42" s="228"/>
      <c r="Y42" s="229"/>
      <c r="Z42" s="230"/>
      <c r="AA42" s="247">
        <f t="shared" si="13"/>
        <v>0</v>
      </c>
      <c r="AB42" s="248"/>
      <c r="AC42" s="48">
        <v>22</v>
      </c>
      <c r="AD42" s="114"/>
      <c r="AE42" s="115"/>
      <c r="AF42" s="97">
        <f t="shared" si="9"/>
        <v>0</v>
      </c>
      <c r="AG42" s="113"/>
      <c r="AH42" s="113"/>
      <c r="AI42" s="231">
        <f t="shared" si="4"/>
        <v>0</v>
      </c>
      <c r="AJ42" s="232"/>
      <c r="AK42" s="48">
        <v>22</v>
      </c>
      <c r="AL42" s="28"/>
      <c r="AM42" s="227"/>
      <c r="AN42" s="228"/>
      <c r="AO42" s="229"/>
      <c r="AP42" s="230"/>
      <c r="AQ42" s="231">
        <f t="shared" si="14"/>
        <v>0</v>
      </c>
      <c r="AR42" s="232"/>
      <c r="AS42" s="48">
        <v>22</v>
      </c>
      <c r="AT42" s="114"/>
      <c r="AU42" s="115"/>
      <c r="AV42" s="97">
        <f t="shared" si="11"/>
        <v>0</v>
      </c>
      <c r="AW42" s="113"/>
      <c r="AX42" s="113"/>
      <c r="AY42" s="231">
        <f t="shared" si="5"/>
        <v>0</v>
      </c>
      <c r="AZ42" s="249"/>
    </row>
    <row r="43" spans="1:52" ht="22.5" hidden="1" customHeight="1" outlineLevel="1" x14ac:dyDescent="0.4">
      <c r="A43" s="169"/>
      <c r="B43" s="223"/>
      <c r="C43" s="174"/>
      <c r="D43" s="174"/>
      <c r="E43" s="48">
        <v>23</v>
      </c>
      <c r="F43" s="28"/>
      <c r="G43" s="227"/>
      <c r="H43" s="228"/>
      <c r="I43" s="229"/>
      <c r="J43" s="230"/>
      <c r="K43" s="231">
        <f t="shared" si="12"/>
        <v>0</v>
      </c>
      <c r="L43" s="232"/>
      <c r="M43" s="48">
        <v>23</v>
      </c>
      <c r="N43" s="114"/>
      <c r="O43" s="115"/>
      <c r="P43" s="97">
        <f t="shared" si="7"/>
        <v>0</v>
      </c>
      <c r="Q43" s="113"/>
      <c r="R43" s="113"/>
      <c r="S43" s="231">
        <f t="shared" si="3"/>
        <v>0</v>
      </c>
      <c r="T43" s="232"/>
      <c r="U43" s="48">
        <v>23</v>
      </c>
      <c r="V43" s="28"/>
      <c r="W43" s="227"/>
      <c r="X43" s="228"/>
      <c r="Y43" s="229"/>
      <c r="Z43" s="230"/>
      <c r="AA43" s="247">
        <f t="shared" si="13"/>
        <v>0</v>
      </c>
      <c r="AB43" s="248"/>
      <c r="AC43" s="48">
        <v>23</v>
      </c>
      <c r="AD43" s="114"/>
      <c r="AE43" s="115"/>
      <c r="AF43" s="97">
        <f t="shared" si="9"/>
        <v>0</v>
      </c>
      <c r="AG43" s="113"/>
      <c r="AH43" s="113"/>
      <c r="AI43" s="231">
        <f t="shared" si="4"/>
        <v>0</v>
      </c>
      <c r="AJ43" s="232"/>
      <c r="AK43" s="48">
        <v>23</v>
      </c>
      <c r="AL43" s="28"/>
      <c r="AM43" s="227"/>
      <c r="AN43" s="228"/>
      <c r="AO43" s="229"/>
      <c r="AP43" s="230"/>
      <c r="AQ43" s="231">
        <f t="shared" si="14"/>
        <v>0</v>
      </c>
      <c r="AR43" s="232"/>
      <c r="AS43" s="48">
        <v>23</v>
      </c>
      <c r="AT43" s="114"/>
      <c r="AU43" s="115"/>
      <c r="AV43" s="97">
        <f t="shared" si="11"/>
        <v>0</v>
      </c>
      <c r="AW43" s="113"/>
      <c r="AX43" s="113"/>
      <c r="AY43" s="231">
        <f t="shared" si="5"/>
        <v>0</v>
      </c>
      <c r="AZ43" s="249"/>
    </row>
    <row r="44" spans="1:52" ht="22.5" hidden="1" customHeight="1" outlineLevel="1" x14ac:dyDescent="0.4">
      <c r="A44" s="169"/>
      <c r="B44" s="223"/>
      <c r="C44" s="174"/>
      <c r="D44" s="174"/>
      <c r="E44" s="48">
        <v>24</v>
      </c>
      <c r="F44" s="28"/>
      <c r="G44" s="227"/>
      <c r="H44" s="228"/>
      <c r="I44" s="229"/>
      <c r="J44" s="230"/>
      <c r="K44" s="231">
        <f t="shared" si="12"/>
        <v>0</v>
      </c>
      <c r="L44" s="232"/>
      <c r="M44" s="48">
        <v>24</v>
      </c>
      <c r="N44" s="114"/>
      <c r="O44" s="115"/>
      <c r="P44" s="97">
        <f t="shared" si="7"/>
        <v>0</v>
      </c>
      <c r="Q44" s="113"/>
      <c r="R44" s="113"/>
      <c r="S44" s="231">
        <f t="shared" si="3"/>
        <v>0</v>
      </c>
      <c r="T44" s="232"/>
      <c r="U44" s="48">
        <v>24</v>
      </c>
      <c r="V44" s="28"/>
      <c r="W44" s="227"/>
      <c r="X44" s="228"/>
      <c r="Y44" s="229"/>
      <c r="Z44" s="230"/>
      <c r="AA44" s="247">
        <f t="shared" si="13"/>
        <v>0</v>
      </c>
      <c r="AB44" s="248"/>
      <c r="AC44" s="48">
        <v>24</v>
      </c>
      <c r="AD44" s="114"/>
      <c r="AE44" s="115"/>
      <c r="AF44" s="97">
        <f t="shared" si="9"/>
        <v>0</v>
      </c>
      <c r="AG44" s="113"/>
      <c r="AH44" s="113"/>
      <c r="AI44" s="231">
        <f t="shared" si="4"/>
        <v>0</v>
      </c>
      <c r="AJ44" s="232"/>
      <c r="AK44" s="48">
        <v>24</v>
      </c>
      <c r="AL44" s="28"/>
      <c r="AM44" s="227"/>
      <c r="AN44" s="228"/>
      <c r="AO44" s="229"/>
      <c r="AP44" s="230"/>
      <c r="AQ44" s="231">
        <f t="shared" si="14"/>
        <v>0</v>
      </c>
      <c r="AR44" s="232"/>
      <c r="AS44" s="48">
        <v>24</v>
      </c>
      <c r="AT44" s="114"/>
      <c r="AU44" s="115"/>
      <c r="AV44" s="97">
        <f t="shared" si="11"/>
        <v>0</v>
      </c>
      <c r="AW44" s="113"/>
      <c r="AX44" s="113"/>
      <c r="AY44" s="231">
        <f t="shared" si="5"/>
        <v>0</v>
      </c>
      <c r="AZ44" s="249"/>
    </row>
    <row r="45" spans="1:52" ht="22.5" hidden="1" customHeight="1" outlineLevel="1" x14ac:dyDescent="0.4">
      <c r="A45" s="169"/>
      <c r="B45" s="223"/>
      <c r="C45" s="174"/>
      <c r="D45" s="174"/>
      <c r="E45" s="48">
        <v>25</v>
      </c>
      <c r="F45" s="28"/>
      <c r="G45" s="227"/>
      <c r="H45" s="228"/>
      <c r="I45" s="229"/>
      <c r="J45" s="230"/>
      <c r="K45" s="231">
        <f t="shared" si="12"/>
        <v>0</v>
      </c>
      <c r="L45" s="232"/>
      <c r="M45" s="48">
        <v>25</v>
      </c>
      <c r="N45" s="114"/>
      <c r="O45" s="115"/>
      <c r="P45" s="97">
        <f t="shared" si="7"/>
        <v>0</v>
      </c>
      <c r="Q45" s="113"/>
      <c r="R45" s="113"/>
      <c r="S45" s="231">
        <f t="shared" si="3"/>
        <v>0</v>
      </c>
      <c r="T45" s="232"/>
      <c r="U45" s="48">
        <v>25</v>
      </c>
      <c r="V45" s="28"/>
      <c r="W45" s="227"/>
      <c r="X45" s="228"/>
      <c r="Y45" s="229"/>
      <c r="Z45" s="230"/>
      <c r="AA45" s="247">
        <f t="shared" si="13"/>
        <v>0</v>
      </c>
      <c r="AB45" s="248"/>
      <c r="AC45" s="48">
        <v>25</v>
      </c>
      <c r="AD45" s="114"/>
      <c r="AE45" s="115"/>
      <c r="AF45" s="97">
        <f t="shared" si="9"/>
        <v>0</v>
      </c>
      <c r="AG45" s="113"/>
      <c r="AH45" s="113"/>
      <c r="AI45" s="231">
        <f t="shared" si="4"/>
        <v>0</v>
      </c>
      <c r="AJ45" s="232"/>
      <c r="AK45" s="48">
        <v>25</v>
      </c>
      <c r="AL45" s="28"/>
      <c r="AM45" s="227"/>
      <c r="AN45" s="228"/>
      <c r="AO45" s="229"/>
      <c r="AP45" s="230"/>
      <c r="AQ45" s="231">
        <f t="shared" si="14"/>
        <v>0</v>
      </c>
      <c r="AR45" s="232"/>
      <c r="AS45" s="48">
        <v>25</v>
      </c>
      <c r="AT45" s="114"/>
      <c r="AU45" s="115"/>
      <c r="AV45" s="97">
        <f t="shared" si="11"/>
        <v>0</v>
      </c>
      <c r="AW45" s="113"/>
      <c r="AX45" s="113"/>
      <c r="AY45" s="231">
        <f t="shared" si="5"/>
        <v>0</v>
      </c>
      <c r="AZ45" s="249"/>
    </row>
    <row r="46" spans="1:52" ht="22.5" hidden="1" customHeight="1" outlineLevel="1" x14ac:dyDescent="0.4">
      <c r="A46" s="169"/>
      <c r="B46" s="223"/>
      <c r="C46" s="174"/>
      <c r="D46" s="174"/>
      <c r="E46" s="48">
        <v>26</v>
      </c>
      <c r="F46" s="28"/>
      <c r="G46" s="227"/>
      <c r="H46" s="228"/>
      <c r="I46" s="229"/>
      <c r="J46" s="230"/>
      <c r="K46" s="231">
        <f t="shared" si="12"/>
        <v>0</v>
      </c>
      <c r="L46" s="232"/>
      <c r="M46" s="48">
        <v>26</v>
      </c>
      <c r="N46" s="114"/>
      <c r="O46" s="115"/>
      <c r="P46" s="97">
        <f t="shared" si="7"/>
        <v>0</v>
      </c>
      <c r="Q46" s="113"/>
      <c r="R46" s="113"/>
      <c r="S46" s="231">
        <f t="shared" si="3"/>
        <v>0</v>
      </c>
      <c r="T46" s="232"/>
      <c r="U46" s="48">
        <v>26</v>
      </c>
      <c r="V46" s="28"/>
      <c r="W46" s="227"/>
      <c r="X46" s="228"/>
      <c r="Y46" s="229"/>
      <c r="Z46" s="230"/>
      <c r="AA46" s="247">
        <f t="shared" si="13"/>
        <v>0</v>
      </c>
      <c r="AB46" s="248"/>
      <c r="AC46" s="48">
        <v>26</v>
      </c>
      <c r="AD46" s="114"/>
      <c r="AE46" s="115"/>
      <c r="AF46" s="97">
        <f t="shared" si="9"/>
        <v>0</v>
      </c>
      <c r="AG46" s="113"/>
      <c r="AH46" s="113"/>
      <c r="AI46" s="231">
        <f t="shared" si="4"/>
        <v>0</v>
      </c>
      <c r="AJ46" s="232"/>
      <c r="AK46" s="48">
        <v>26</v>
      </c>
      <c r="AL46" s="28"/>
      <c r="AM46" s="227"/>
      <c r="AN46" s="228"/>
      <c r="AO46" s="229"/>
      <c r="AP46" s="230"/>
      <c r="AQ46" s="231">
        <f t="shared" si="14"/>
        <v>0</v>
      </c>
      <c r="AR46" s="232"/>
      <c r="AS46" s="48">
        <v>26</v>
      </c>
      <c r="AT46" s="114"/>
      <c r="AU46" s="115"/>
      <c r="AV46" s="97">
        <f t="shared" si="11"/>
        <v>0</v>
      </c>
      <c r="AW46" s="113"/>
      <c r="AX46" s="113"/>
      <c r="AY46" s="231">
        <f t="shared" si="5"/>
        <v>0</v>
      </c>
      <c r="AZ46" s="249"/>
    </row>
    <row r="47" spans="1:52" ht="22.5" hidden="1" customHeight="1" outlineLevel="1" x14ac:dyDescent="0.4">
      <c r="A47" s="169"/>
      <c r="B47" s="223"/>
      <c r="C47" s="174"/>
      <c r="D47" s="174"/>
      <c r="E47" s="48">
        <v>27</v>
      </c>
      <c r="F47" s="28"/>
      <c r="G47" s="227"/>
      <c r="H47" s="228"/>
      <c r="I47" s="229"/>
      <c r="J47" s="230"/>
      <c r="K47" s="231">
        <f t="shared" si="12"/>
        <v>0</v>
      </c>
      <c r="L47" s="232"/>
      <c r="M47" s="48">
        <v>27</v>
      </c>
      <c r="N47" s="114"/>
      <c r="O47" s="115"/>
      <c r="P47" s="97">
        <f t="shared" si="7"/>
        <v>0</v>
      </c>
      <c r="Q47" s="113"/>
      <c r="R47" s="113"/>
      <c r="S47" s="231">
        <f t="shared" si="3"/>
        <v>0</v>
      </c>
      <c r="T47" s="232"/>
      <c r="U47" s="48">
        <v>27</v>
      </c>
      <c r="V47" s="28"/>
      <c r="W47" s="227"/>
      <c r="X47" s="228"/>
      <c r="Y47" s="229"/>
      <c r="Z47" s="230"/>
      <c r="AA47" s="247">
        <f t="shared" si="13"/>
        <v>0</v>
      </c>
      <c r="AB47" s="248"/>
      <c r="AC47" s="48">
        <v>27</v>
      </c>
      <c r="AD47" s="114"/>
      <c r="AE47" s="115"/>
      <c r="AF47" s="97">
        <f t="shared" si="9"/>
        <v>0</v>
      </c>
      <c r="AG47" s="113"/>
      <c r="AH47" s="113"/>
      <c r="AI47" s="231">
        <f t="shared" si="4"/>
        <v>0</v>
      </c>
      <c r="AJ47" s="232"/>
      <c r="AK47" s="48">
        <v>27</v>
      </c>
      <c r="AL47" s="28"/>
      <c r="AM47" s="227"/>
      <c r="AN47" s="228"/>
      <c r="AO47" s="229"/>
      <c r="AP47" s="230"/>
      <c r="AQ47" s="231">
        <f t="shared" si="14"/>
        <v>0</v>
      </c>
      <c r="AR47" s="232"/>
      <c r="AS47" s="48">
        <v>27</v>
      </c>
      <c r="AT47" s="114"/>
      <c r="AU47" s="115"/>
      <c r="AV47" s="97">
        <f t="shared" si="11"/>
        <v>0</v>
      </c>
      <c r="AW47" s="113"/>
      <c r="AX47" s="113"/>
      <c r="AY47" s="231">
        <f t="shared" si="5"/>
        <v>0</v>
      </c>
      <c r="AZ47" s="249"/>
    </row>
    <row r="48" spans="1:52" ht="22.5" hidden="1" customHeight="1" outlineLevel="1" x14ac:dyDescent="0.4">
      <c r="A48" s="169"/>
      <c r="B48" s="223"/>
      <c r="C48" s="174"/>
      <c r="D48" s="174"/>
      <c r="E48" s="48">
        <v>28</v>
      </c>
      <c r="F48" s="28"/>
      <c r="G48" s="227"/>
      <c r="H48" s="228"/>
      <c r="I48" s="229"/>
      <c r="J48" s="230"/>
      <c r="K48" s="231">
        <f>G48*I48</f>
        <v>0</v>
      </c>
      <c r="L48" s="232"/>
      <c r="M48" s="48">
        <v>28</v>
      </c>
      <c r="N48" s="114"/>
      <c r="O48" s="115"/>
      <c r="P48" s="97">
        <f t="shared" si="7"/>
        <v>0</v>
      </c>
      <c r="Q48" s="113"/>
      <c r="R48" s="113"/>
      <c r="S48" s="231">
        <f t="shared" si="3"/>
        <v>0</v>
      </c>
      <c r="T48" s="232"/>
      <c r="U48" s="48">
        <v>28</v>
      </c>
      <c r="V48" s="28"/>
      <c r="W48" s="227"/>
      <c r="X48" s="228"/>
      <c r="Y48" s="229"/>
      <c r="Z48" s="230"/>
      <c r="AA48" s="247">
        <f>W48*Y48</f>
        <v>0</v>
      </c>
      <c r="AB48" s="248"/>
      <c r="AC48" s="48">
        <v>28</v>
      </c>
      <c r="AD48" s="114"/>
      <c r="AE48" s="115"/>
      <c r="AF48" s="97">
        <f t="shared" si="9"/>
        <v>0</v>
      </c>
      <c r="AG48" s="113"/>
      <c r="AH48" s="113"/>
      <c r="AI48" s="231">
        <f t="shared" si="4"/>
        <v>0</v>
      </c>
      <c r="AJ48" s="232"/>
      <c r="AK48" s="48">
        <v>28</v>
      </c>
      <c r="AL48" s="28"/>
      <c r="AM48" s="227"/>
      <c r="AN48" s="228"/>
      <c r="AO48" s="229"/>
      <c r="AP48" s="230"/>
      <c r="AQ48" s="231">
        <f>AM48*AO48</f>
        <v>0</v>
      </c>
      <c r="AR48" s="232"/>
      <c r="AS48" s="48">
        <v>28</v>
      </c>
      <c r="AT48" s="114"/>
      <c r="AU48" s="115"/>
      <c r="AV48" s="97">
        <f t="shared" si="11"/>
        <v>0</v>
      </c>
      <c r="AW48" s="113"/>
      <c r="AX48" s="113"/>
      <c r="AY48" s="231">
        <f t="shared" si="5"/>
        <v>0</v>
      </c>
      <c r="AZ48" s="249"/>
    </row>
    <row r="49" spans="1:52" ht="22.5" hidden="1" customHeight="1" outlineLevel="1" x14ac:dyDescent="0.4">
      <c r="A49" s="169"/>
      <c r="B49" s="223"/>
      <c r="C49" s="174"/>
      <c r="D49" s="174"/>
      <c r="E49" s="48">
        <v>29</v>
      </c>
      <c r="F49" s="29"/>
      <c r="G49" s="227"/>
      <c r="H49" s="228"/>
      <c r="I49" s="229"/>
      <c r="J49" s="230"/>
      <c r="K49" s="231">
        <f t="shared" si="12"/>
        <v>0</v>
      </c>
      <c r="L49" s="232"/>
      <c r="M49" s="48">
        <v>29</v>
      </c>
      <c r="N49" s="117"/>
      <c r="O49" s="115"/>
      <c r="P49" s="97">
        <f t="shared" si="7"/>
        <v>0</v>
      </c>
      <c r="Q49" s="113"/>
      <c r="R49" s="113"/>
      <c r="S49" s="231">
        <f t="shared" si="3"/>
        <v>0</v>
      </c>
      <c r="T49" s="232"/>
      <c r="U49" s="48">
        <v>29</v>
      </c>
      <c r="V49" s="29"/>
      <c r="W49" s="227"/>
      <c r="X49" s="228"/>
      <c r="Y49" s="229"/>
      <c r="Z49" s="230"/>
      <c r="AA49" s="247">
        <f t="shared" ref="AA49:AA60" si="15">W49*Y49</f>
        <v>0</v>
      </c>
      <c r="AB49" s="248"/>
      <c r="AC49" s="48">
        <v>29</v>
      </c>
      <c r="AD49" s="117"/>
      <c r="AE49" s="115"/>
      <c r="AF49" s="97">
        <f t="shared" si="9"/>
        <v>0</v>
      </c>
      <c r="AG49" s="113"/>
      <c r="AH49" s="113"/>
      <c r="AI49" s="231">
        <f t="shared" si="4"/>
        <v>0</v>
      </c>
      <c r="AJ49" s="232"/>
      <c r="AK49" s="48">
        <v>29</v>
      </c>
      <c r="AL49" s="29"/>
      <c r="AM49" s="227"/>
      <c r="AN49" s="228"/>
      <c r="AO49" s="229"/>
      <c r="AP49" s="230"/>
      <c r="AQ49" s="231">
        <f t="shared" ref="AQ49:AQ60" si="16">AM49*AO49</f>
        <v>0</v>
      </c>
      <c r="AR49" s="232"/>
      <c r="AS49" s="48">
        <v>29</v>
      </c>
      <c r="AT49" s="117"/>
      <c r="AU49" s="115"/>
      <c r="AV49" s="97">
        <f t="shared" si="11"/>
        <v>0</v>
      </c>
      <c r="AW49" s="113"/>
      <c r="AX49" s="113"/>
      <c r="AY49" s="231">
        <f t="shared" si="5"/>
        <v>0</v>
      </c>
      <c r="AZ49" s="249"/>
    </row>
    <row r="50" spans="1:52" ht="22.5" hidden="1" customHeight="1" outlineLevel="1" x14ac:dyDescent="0.4">
      <c r="A50" s="169"/>
      <c r="B50" s="223"/>
      <c r="C50" s="174"/>
      <c r="D50" s="174"/>
      <c r="E50" s="48">
        <v>30</v>
      </c>
      <c r="F50" s="29"/>
      <c r="G50" s="227"/>
      <c r="H50" s="228"/>
      <c r="I50" s="255"/>
      <c r="J50" s="256"/>
      <c r="K50" s="231">
        <f t="shared" si="12"/>
        <v>0</v>
      </c>
      <c r="L50" s="232"/>
      <c r="M50" s="48">
        <v>30</v>
      </c>
      <c r="N50" s="117"/>
      <c r="O50" s="115"/>
      <c r="P50" s="97">
        <f t="shared" si="7"/>
        <v>0</v>
      </c>
      <c r="Q50" s="120"/>
      <c r="R50" s="120"/>
      <c r="S50" s="231">
        <f t="shared" si="3"/>
        <v>0</v>
      </c>
      <c r="T50" s="232"/>
      <c r="U50" s="48">
        <v>30</v>
      </c>
      <c r="V50" s="29"/>
      <c r="W50" s="227"/>
      <c r="X50" s="228"/>
      <c r="Y50" s="255"/>
      <c r="Z50" s="256"/>
      <c r="AA50" s="247">
        <f t="shared" si="15"/>
        <v>0</v>
      </c>
      <c r="AB50" s="248"/>
      <c r="AC50" s="48">
        <v>30</v>
      </c>
      <c r="AD50" s="117"/>
      <c r="AE50" s="115"/>
      <c r="AF50" s="97">
        <f t="shared" si="9"/>
        <v>0</v>
      </c>
      <c r="AG50" s="120"/>
      <c r="AH50" s="120"/>
      <c r="AI50" s="231">
        <f t="shared" si="4"/>
        <v>0</v>
      </c>
      <c r="AJ50" s="232"/>
      <c r="AK50" s="48">
        <v>30</v>
      </c>
      <c r="AL50" s="29"/>
      <c r="AM50" s="227"/>
      <c r="AN50" s="228"/>
      <c r="AO50" s="255"/>
      <c r="AP50" s="256"/>
      <c r="AQ50" s="231">
        <f t="shared" si="16"/>
        <v>0</v>
      </c>
      <c r="AR50" s="232"/>
      <c r="AS50" s="48">
        <v>30</v>
      </c>
      <c r="AT50" s="117"/>
      <c r="AU50" s="115"/>
      <c r="AV50" s="97">
        <f t="shared" si="11"/>
        <v>0</v>
      </c>
      <c r="AW50" s="120"/>
      <c r="AX50" s="120"/>
      <c r="AY50" s="231">
        <f t="shared" si="5"/>
        <v>0</v>
      </c>
      <c r="AZ50" s="249"/>
    </row>
    <row r="51" spans="1:52" ht="22.5" hidden="1" customHeight="1" outlineLevel="1" x14ac:dyDescent="0.4">
      <c r="A51" s="169"/>
      <c r="B51" s="223"/>
      <c r="C51" s="174"/>
      <c r="D51" s="174"/>
      <c r="E51" s="48">
        <v>31</v>
      </c>
      <c r="F51" s="29"/>
      <c r="G51" s="227"/>
      <c r="H51" s="228"/>
      <c r="I51" s="255"/>
      <c r="J51" s="256"/>
      <c r="K51" s="231">
        <f t="shared" si="12"/>
        <v>0</v>
      </c>
      <c r="L51" s="232"/>
      <c r="M51" s="48">
        <v>31</v>
      </c>
      <c r="N51" s="118"/>
      <c r="O51" s="119"/>
      <c r="P51" s="97">
        <f t="shared" si="7"/>
        <v>0</v>
      </c>
      <c r="Q51" s="121"/>
      <c r="R51" s="121"/>
      <c r="S51" s="231">
        <f t="shared" si="3"/>
        <v>0</v>
      </c>
      <c r="T51" s="232"/>
      <c r="U51" s="48">
        <v>31</v>
      </c>
      <c r="V51" s="29"/>
      <c r="W51" s="227"/>
      <c r="X51" s="228"/>
      <c r="Y51" s="255"/>
      <c r="Z51" s="256"/>
      <c r="AA51" s="247">
        <f t="shared" si="15"/>
        <v>0</v>
      </c>
      <c r="AB51" s="248"/>
      <c r="AC51" s="48">
        <v>31</v>
      </c>
      <c r="AD51" s="118"/>
      <c r="AE51" s="119"/>
      <c r="AF51" s="97">
        <f t="shared" si="9"/>
        <v>0</v>
      </c>
      <c r="AG51" s="121"/>
      <c r="AH51" s="121"/>
      <c r="AI51" s="231">
        <f t="shared" si="4"/>
        <v>0</v>
      </c>
      <c r="AJ51" s="232"/>
      <c r="AK51" s="48">
        <v>31</v>
      </c>
      <c r="AL51" s="29"/>
      <c r="AM51" s="227"/>
      <c r="AN51" s="228"/>
      <c r="AO51" s="255"/>
      <c r="AP51" s="256"/>
      <c r="AQ51" s="231">
        <f t="shared" si="16"/>
        <v>0</v>
      </c>
      <c r="AR51" s="232"/>
      <c r="AS51" s="48">
        <v>31</v>
      </c>
      <c r="AT51" s="118"/>
      <c r="AU51" s="119"/>
      <c r="AV51" s="97">
        <f t="shared" si="11"/>
        <v>0</v>
      </c>
      <c r="AW51" s="121"/>
      <c r="AX51" s="121"/>
      <c r="AY51" s="231">
        <f t="shared" si="5"/>
        <v>0</v>
      </c>
      <c r="AZ51" s="249"/>
    </row>
    <row r="52" spans="1:52" ht="22.5" hidden="1" customHeight="1" outlineLevel="1" x14ac:dyDescent="0.4">
      <c r="A52" s="169"/>
      <c r="B52" s="223"/>
      <c r="C52" s="174"/>
      <c r="D52" s="174"/>
      <c r="E52" s="48">
        <v>32</v>
      </c>
      <c r="F52" s="29"/>
      <c r="G52" s="227"/>
      <c r="H52" s="228"/>
      <c r="I52" s="255"/>
      <c r="J52" s="256"/>
      <c r="K52" s="231">
        <f t="shared" si="12"/>
        <v>0</v>
      </c>
      <c r="L52" s="232"/>
      <c r="M52" s="48">
        <v>32</v>
      </c>
      <c r="N52" s="118"/>
      <c r="O52" s="119"/>
      <c r="P52" s="97">
        <f t="shared" si="7"/>
        <v>0</v>
      </c>
      <c r="Q52" s="121"/>
      <c r="R52" s="121"/>
      <c r="S52" s="231">
        <f t="shared" si="3"/>
        <v>0</v>
      </c>
      <c r="T52" s="232"/>
      <c r="U52" s="48">
        <v>32</v>
      </c>
      <c r="V52" s="29"/>
      <c r="W52" s="227"/>
      <c r="X52" s="228"/>
      <c r="Y52" s="255"/>
      <c r="Z52" s="256"/>
      <c r="AA52" s="247">
        <f t="shared" si="15"/>
        <v>0</v>
      </c>
      <c r="AB52" s="248"/>
      <c r="AC52" s="48">
        <v>32</v>
      </c>
      <c r="AD52" s="118"/>
      <c r="AE52" s="119"/>
      <c r="AF52" s="97">
        <f t="shared" si="9"/>
        <v>0</v>
      </c>
      <c r="AG52" s="121"/>
      <c r="AH52" s="121"/>
      <c r="AI52" s="231">
        <f t="shared" si="4"/>
        <v>0</v>
      </c>
      <c r="AJ52" s="232"/>
      <c r="AK52" s="48">
        <v>32</v>
      </c>
      <c r="AL52" s="29"/>
      <c r="AM52" s="227"/>
      <c r="AN52" s="228"/>
      <c r="AO52" s="255"/>
      <c r="AP52" s="256"/>
      <c r="AQ52" s="231">
        <f t="shared" si="16"/>
        <v>0</v>
      </c>
      <c r="AR52" s="232"/>
      <c r="AS52" s="48">
        <v>32</v>
      </c>
      <c r="AT52" s="118"/>
      <c r="AU52" s="119"/>
      <c r="AV52" s="97">
        <f t="shared" si="11"/>
        <v>0</v>
      </c>
      <c r="AW52" s="121"/>
      <c r="AX52" s="121"/>
      <c r="AY52" s="231">
        <f t="shared" si="5"/>
        <v>0</v>
      </c>
      <c r="AZ52" s="249"/>
    </row>
    <row r="53" spans="1:52" ht="22.5" hidden="1" customHeight="1" outlineLevel="1" x14ac:dyDescent="0.4">
      <c r="A53" s="169"/>
      <c r="B53" s="223"/>
      <c r="C53" s="174"/>
      <c r="D53" s="174"/>
      <c r="E53" s="48">
        <v>33</v>
      </c>
      <c r="F53" s="29"/>
      <c r="G53" s="227"/>
      <c r="H53" s="228"/>
      <c r="I53" s="255"/>
      <c r="J53" s="256"/>
      <c r="K53" s="231">
        <f t="shared" si="12"/>
        <v>0</v>
      </c>
      <c r="L53" s="232"/>
      <c r="M53" s="48">
        <v>33</v>
      </c>
      <c r="N53" s="118"/>
      <c r="O53" s="119"/>
      <c r="P53" s="97">
        <f t="shared" si="7"/>
        <v>0</v>
      </c>
      <c r="Q53" s="121"/>
      <c r="R53" s="121"/>
      <c r="S53" s="231">
        <f t="shared" si="3"/>
        <v>0</v>
      </c>
      <c r="T53" s="232"/>
      <c r="U53" s="48">
        <v>33</v>
      </c>
      <c r="V53" s="29"/>
      <c r="W53" s="227"/>
      <c r="X53" s="228"/>
      <c r="Y53" s="255"/>
      <c r="Z53" s="256"/>
      <c r="AA53" s="247">
        <f t="shared" si="15"/>
        <v>0</v>
      </c>
      <c r="AB53" s="248"/>
      <c r="AC53" s="48">
        <v>33</v>
      </c>
      <c r="AD53" s="118"/>
      <c r="AE53" s="119"/>
      <c r="AF53" s="97">
        <f t="shared" si="9"/>
        <v>0</v>
      </c>
      <c r="AG53" s="121"/>
      <c r="AH53" s="121"/>
      <c r="AI53" s="231">
        <f t="shared" si="4"/>
        <v>0</v>
      </c>
      <c r="AJ53" s="232"/>
      <c r="AK53" s="48">
        <v>33</v>
      </c>
      <c r="AL53" s="29"/>
      <c r="AM53" s="227"/>
      <c r="AN53" s="228"/>
      <c r="AO53" s="255"/>
      <c r="AP53" s="256"/>
      <c r="AQ53" s="231">
        <f t="shared" si="16"/>
        <v>0</v>
      </c>
      <c r="AR53" s="232"/>
      <c r="AS53" s="48">
        <v>33</v>
      </c>
      <c r="AT53" s="118"/>
      <c r="AU53" s="119"/>
      <c r="AV53" s="97">
        <f t="shared" si="11"/>
        <v>0</v>
      </c>
      <c r="AW53" s="121"/>
      <c r="AX53" s="121"/>
      <c r="AY53" s="231">
        <f t="shared" si="5"/>
        <v>0</v>
      </c>
      <c r="AZ53" s="249"/>
    </row>
    <row r="54" spans="1:52" ht="22.5" hidden="1" customHeight="1" outlineLevel="1" x14ac:dyDescent="0.4">
      <c r="A54" s="169"/>
      <c r="B54" s="223"/>
      <c r="C54" s="174"/>
      <c r="D54" s="174"/>
      <c r="E54" s="48">
        <v>34</v>
      </c>
      <c r="F54" s="29"/>
      <c r="G54" s="227"/>
      <c r="H54" s="228"/>
      <c r="I54" s="255"/>
      <c r="J54" s="256"/>
      <c r="K54" s="231">
        <f t="shared" si="12"/>
        <v>0</v>
      </c>
      <c r="L54" s="232"/>
      <c r="M54" s="48">
        <v>34</v>
      </c>
      <c r="N54" s="118"/>
      <c r="O54" s="119"/>
      <c r="P54" s="97">
        <f t="shared" si="7"/>
        <v>0</v>
      </c>
      <c r="Q54" s="121"/>
      <c r="R54" s="121"/>
      <c r="S54" s="231">
        <f t="shared" si="3"/>
        <v>0</v>
      </c>
      <c r="T54" s="232"/>
      <c r="U54" s="48">
        <v>34</v>
      </c>
      <c r="V54" s="29"/>
      <c r="W54" s="227"/>
      <c r="X54" s="228"/>
      <c r="Y54" s="255"/>
      <c r="Z54" s="256"/>
      <c r="AA54" s="247">
        <f t="shared" si="15"/>
        <v>0</v>
      </c>
      <c r="AB54" s="248"/>
      <c r="AC54" s="48">
        <v>34</v>
      </c>
      <c r="AD54" s="118"/>
      <c r="AE54" s="119"/>
      <c r="AF54" s="97">
        <f t="shared" si="9"/>
        <v>0</v>
      </c>
      <c r="AG54" s="121"/>
      <c r="AH54" s="121"/>
      <c r="AI54" s="231">
        <f t="shared" si="4"/>
        <v>0</v>
      </c>
      <c r="AJ54" s="232"/>
      <c r="AK54" s="48">
        <v>34</v>
      </c>
      <c r="AL54" s="29"/>
      <c r="AM54" s="227"/>
      <c r="AN54" s="228"/>
      <c r="AO54" s="255"/>
      <c r="AP54" s="256"/>
      <c r="AQ54" s="231">
        <f t="shared" si="16"/>
        <v>0</v>
      </c>
      <c r="AR54" s="232"/>
      <c r="AS54" s="48">
        <v>34</v>
      </c>
      <c r="AT54" s="118"/>
      <c r="AU54" s="119"/>
      <c r="AV54" s="97">
        <f t="shared" si="11"/>
        <v>0</v>
      </c>
      <c r="AW54" s="121"/>
      <c r="AX54" s="121"/>
      <c r="AY54" s="231">
        <f t="shared" si="5"/>
        <v>0</v>
      </c>
      <c r="AZ54" s="249"/>
    </row>
    <row r="55" spans="1:52" ht="22.5" hidden="1" customHeight="1" outlineLevel="1" x14ac:dyDescent="0.4">
      <c r="A55" s="169"/>
      <c r="B55" s="223"/>
      <c r="C55" s="174"/>
      <c r="D55" s="174"/>
      <c r="E55" s="48">
        <v>35</v>
      </c>
      <c r="F55" s="29"/>
      <c r="G55" s="227"/>
      <c r="H55" s="228"/>
      <c r="I55" s="255"/>
      <c r="J55" s="256"/>
      <c r="K55" s="231">
        <f t="shared" si="12"/>
        <v>0</v>
      </c>
      <c r="L55" s="232"/>
      <c r="M55" s="48">
        <v>35</v>
      </c>
      <c r="N55" s="118"/>
      <c r="O55" s="119"/>
      <c r="P55" s="97">
        <f t="shared" si="7"/>
        <v>0</v>
      </c>
      <c r="Q55" s="121"/>
      <c r="R55" s="121"/>
      <c r="S55" s="231">
        <f t="shared" si="3"/>
        <v>0</v>
      </c>
      <c r="T55" s="232"/>
      <c r="U55" s="48">
        <v>35</v>
      </c>
      <c r="V55" s="29"/>
      <c r="W55" s="227"/>
      <c r="X55" s="228"/>
      <c r="Y55" s="255"/>
      <c r="Z55" s="256"/>
      <c r="AA55" s="247">
        <f t="shared" si="15"/>
        <v>0</v>
      </c>
      <c r="AB55" s="248"/>
      <c r="AC55" s="48">
        <v>35</v>
      </c>
      <c r="AD55" s="118"/>
      <c r="AE55" s="119"/>
      <c r="AF55" s="97">
        <f t="shared" si="9"/>
        <v>0</v>
      </c>
      <c r="AG55" s="121"/>
      <c r="AH55" s="121"/>
      <c r="AI55" s="231">
        <f t="shared" si="4"/>
        <v>0</v>
      </c>
      <c r="AJ55" s="232"/>
      <c r="AK55" s="48">
        <v>35</v>
      </c>
      <c r="AL55" s="29"/>
      <c r="AM55" s="227"/>
      <c r="AN55" s="228"/>
      <c r="AO55" s="255"/>
      <c r="AP55" s="256"/>
      <c r="AQ55" s="231">
        <f t="shared" si="16"/>
        <v>0</v>
      </c>
      <c r="AR55" s="232"/>
      <c r="AS55" s="48">
        <v>35</v>
      </c>
      <c r="AT55" s="118"/>
      <c r="AU55" s="119"/>
      <c r="AV55" s="97">
        <f t="shared" si="11"/>
        <v>0</v>
      </c>
      <c r="AW55" s="121"/>
      <c r="AX55" s="121"/>
      <c r="AY55" s="231">
        <f t="shared" si="5"/>
        <v>0</v>
      </c>
      <c r="AZ55" s="249"/>
    </row>
    <row r="56" spans="1:52" ht="22.5" hidden="1" customHeight="1" outlineLevel="1" x14ac:dyDescent="0.4">
      <c r="A56" s="169"/>
      <c r="B56" s="223"/>
      <c r="C56" s="174"/>
      <c r="D56" s="174"/>
      <c r="E56" s="48">
        <v>36</v>
      </c>
      <c r="F56" s="29"/>
      <c r="G56" s="227"/>
      <c r="H56" s="228"/>
      <c r="I56" s="255"/>
      <c r="J56" s="256"/>
      <c r="K56" s="231">
        <f t="shared" si="12"/>
        <v>0</v>
      </c>
      <c r="L56" s="232"/>
      <c r="M56" s="48">
        <v>36</v>
      </c>
      <c r="N56" s="118"/>
      <c r="O56" s="119"/>
      <c r="P56" s="97">
        <f t="shared" si="7"/>
        <v>0</v>
      </c>
      <c r="Q56" s="121"/>
      <c r="R56" s="121"/>
      <c r="S56" s="231">
        <f t="shared" si="3"/>
        <v>0</v>
      </c>
      <c r="T56" s="232"/>
      <c r="U56" s="48">
        <v>36</v>
      </c>
      <c r="V56" s="29"/>
      <c r="W56" s="227"/>
      <c r="X56" s="228"/>
      <c r="Y56" s="255"/>
      <c r="Z56" s="256"/>
      <c r="AA56" s="247">
        <f t="shared" si="15"/>
        <v>0</v>
      </c>
      <c r="AB56" s="248"/>
      <c r="AC56" s="48">
        <v>36</v>
      </c>
      <c r="AD56" s="118"/>
      <c r="AE56" s="119"/>
      <c r="AF56" s="97">
        <f t="shared" si="9"/>
        <v>0</v>
      </c>
      <c r="AG56" s="121"/>
      <c r="AH56" s="121"/>
      <c r="AI56" s="231">
        <f t="shared" si="4"/>
        <v>0</v>
      </c>
      <c r="AJ56" s="232"/>
      <c r="AK56" s="48">
        <v>36</v>
      </c>
      <c r="AL56" s="29"/>
      <c r="AM56" s="227"/>
      <c r="AN56" s="228"/>
      <c r="AO56" s="255"/>
      <c r="AP56" s="256"/>
      <c r="AQ56" s="231">
        <f t="shared" si="16"/>
        <v>0</v>
      </c>
      <c r="AR56" s="232"/>
      <c r="AS56" s="48">
        <v>36</v>
      </c>
      <c r="AT56" s="118"/>
      <c r="AU56" s="119"/>
      <c r="AV56" s="97">
        <f t="shared" si="11"/>
        <v>0</v>
      </c>
      <c r="AW56" s="121"/>
      <c r="AX56" s="121"/>
      <c r="AY56" s="231">
        <f t="shared" si="5"/>
        <v>0</v>
      </c>
      <c r="AZ56" s="249"/>
    </row>
    <row r="57" spans="1:52" ht="22.5" hidden="1" customHeight="1" outlineLevel="1" x14ac:dyDescent="0.4">
      <c r="A57" s="169"/>
      <c r="B57" s="223"/>
      <c r="C57" s="174"/>
      <c r="D57" s="174"/>
      <c r="E57" s="48">
        <v>37</v>
      </c>
      <c r="F57" s="29"/>
      <c r="G57" s="227"/>
      <c r="H57" s="228"/>
      <c r="I57" s="255"/>
      <c r="J57" s="256"/>
      <c r="K57" s="231">
        <f t="shared" si="12"/>
        <v>0</v>
      </c>
      <c r="L57" s="232"/>
      <c r="M57" s="48">
        <v>37</v>
      </c>
      <c r="N57" s="118"/>
      <c r="O57" s="119"/>
      <c r="P57" s="97">
        <f t="shared" si="7"/>
        <v>0</v>
      </c>
      <c r="Q57" s="121"/>
      <c r="R57" s="121"/>
      <c r="S57" s="231">
        <f t="shared" si="3"/>
        <v>0</v>
      </c>
      <c r="T57" s="232"/>
      <c r="U57" s="48">
        <v>37</v>
      </c>
      <c r="V57" s="29"/>
      <c r="W57" s="227"/>
      <c r="X57" s="228"/>
      <c r="Y57" s="255"/>
      <c r="Z57" s="256"/>
      <c r="AA57" s="247">
        <f t="shared" si="15"/>
        <v>0</v>
      </c>
      <c r="AB57" s="248"/>
      <c r="AC57" s="48">
        <v>37</v>
      </c>
      <c r="AD57" s="118"/>
      <c r="AE57" s="119"/>
      <c r="AF57" s="97">
        <f t="shared" si="9"/>
        <v>0</v>
      </c>
      <c r="AG57" s="121"/>
      <c r="AH57" s="121"/>
      <c r="AI57" s="231">
        <f t="shared" si="4"/>
        <v>0</v>
      </c>
      <c r="AJ57" s="232"/>
      <c r="AK57" s="48">
        <v>37</v>
      </c>
      <c r="AL57" s="29"/>
      <c r="AM57" s="227"/>
      <c r="AN57" s="228"/>
      <c r="AO57" s="255"/>
      <c r="AP57" s="256"/>
      <c r="AQ57" s="231">
        <f t="shared" si="16"/>
        <v>0</v>
      </c>
      <c r="AR57" s="232"/>
      <c r="AS57" s="48">
        <v>37</v>
      </c>
      <c r="AT57" s="118"/>
      <c r="AU57" s="119"/>
      <c r="AV57" s="97">
        <f t="shared" si="11"/>
        <v>0</v>
      </c>
      <c r="AW57" s="121"/>
      <c r="AX57" s="121"/>
      <c r="AY57" s="231">
        <f t="shared" si="5"/>
        <v>0</v>
      </c>
      <c r="AZ57" s="249"/>
    </row>
    <row r="58" spans="1:52" ht="22.5" hidden="1" customHeight="1" outlineLevel="1" x14ac:dyDescent="0.4">
      <c r="A58" s="169"/>
      <c r="B58" s="223"/>
      <c r="C58" s="174"/>
      <c r="D58" s="174"/>
      <c r="E58" s="48">
        <v>38</v>
      </c>
      <c r="F58" s="29"/>
      <c r="G58" s="227"/>
      <c r="H58" s="228"/>
      <c r="I58" s="255"/>
      <c r="J58" s="256"/>
      <c r="K58" s="231">
        <f t="shared" si="12"/>
        <v>0</v>
      </c>
      <c r="L58" s="232"/>
      <c r="M58" s="48">
        <v>38</v>
      </c>
      <c r="N58" s="118"/>
      <c r="O58" s="119"/>
      <c r="P58" s="97">
        <f t="shared" si="7"/>
        <v>0</v>
      </c>
      <c r="Q58" s="121"/>
      <c r="R58" s="121"/>
      <c r="S58" s="231">
        <f t="shared" si="3"/>
        <v>0</v>
      </c>
      <c r="T58" s="232"/>
      <c r="U58" s="48">
        <v>38</v>
      </c>
      <c r="V58" s="29"/>
      <c r="W58" s="227"/>
      <c r="X58" s="228"/>
      <c r="Y58" s="255"/>
      <c r="Z58" s="256"/>
      <c r="AA58" s="247">
        <f t="shared" si="15"/>
        <v>0</v>
      </c>
      <c r="AB58" s="248"/>
      <c r="AC58" s="48">
        <v>38</v>
      </c>
      <c r="AD58" s="118"/>
      <c r="AE58" s="119"/>
      <c r="AF58" s="97">
        <f t="shared" si="9"/>
        <v>0</v>
      </c>
      <c r="AG58" s="121"/>
      <c r="AH58" s="121"/>
      <c r="AI58" s="231">
        <f t="shared" si="4"/>
        <v>0</v>
      </c>
      <c r="AJ58" s="232"/>
      <c r="AK58" s="48">
        <v>38</v>
      </c>
      <c r="AL58" s="29"/>
      <c r="AM58" s="227"/>
      <c r="AN58" s="228"/>
      <c r="AO58" s="255"/>
      <c r="AP58" s="256"/>
      <c r="AQ58" s="231">
        <f t="shared" si="16"/>
        <v>0</v>
      </c>
      <c r="AR58" s="232"/>
      <c r="AS58" s="48">
        <v>38</v>
      </c>
      <c r="AT58" s="118"/>
      <c r="AU58" s="119"/>
      <c r="AV58" s="97">
        <f t="shared" si="11"/>
        <v>0</v>
      </c>
      <c r="AW58" s="121"/>
      <c r="AX58" s="121"/>
      <c r="AY58" s="231">
        <f t="shared" si="5"/>
        <v>0</v>
      </c>
      <c r="AZ58" s="249"/>
    </row>
    <row r="59" spans="1:52" ht="22.5" hidden="1" customHeight="1" outlineLevel="1" x14ac:dyDescent="0.4">
      <c r="A59" s="169"/>
      <c r="B59" s="223"/>
      <c r="C59" s="174"/>
      <c r="D59" s="174"/>
      <c r="E59" s="48">
        <v>39</v>
      </c>
      <c r="F59" s="29"/>
      <c r="G59" s="227"/>
      <c r="H59" s="228"/>
      <c r="I59" s="255"/>
      <c r="J59" s="256"/>
      <c r="K59" s="231">
        <f t="shared" si="12"/>
        <v>0</v>
      </c>
      <c r="L59" s="232"/>
      <c r="M59" s="48">
        <v>39</v>
      </c>
      <c r="N59" s="118"/>
      <c r="O59" s="119"/>
      <c r="P59" s="97">
        <f t="shared" si="7"/>
        <v>0</v>
      </c>
      <c r="Q59" s="121"/>
      <c r="R59" s="121"/>
      <c r="S59" s="231">
        <f t="shared" si="3"/>
        <v>0</v>
      </c>
      <c r="T59" s="232"/>
      <c r="U59" s="48">
        <v>39</v>
      </c>
      <c r="V59" s="29"/>
      <c r="W59" s="227"/>
      <c r="X59" s="228"/>
      <c r="Y59" s="255"/>
      <c r="Z59" s="256"/>
      <c r="AA59" s="247">
        <f t="shared" si="15"/>
        <v>0</v>
      </c>
      <c r="AB59" s="248"/>
      <c r="AC59" s="48">
        <v>39</v>
      </c>
      <c r="AD59" s="118"/>
      <c r="AE59" s="119"/>
      <c r="AF59" s="97">
        <f t="shared" si="9"/>
        <v>0</v>
      </c>
      <c r="AG59" s="121"/>
      <c r="AH59" s="121"/>
      <c r="AI59" s="231">
        <f t="shared" si="4"/>
        <v>0</v>
      </c>
      <c r="AJ59" s="232"/>
      <c r="AK59" s="48">
        <v>39</v>
      </c>
      <c r="AL59" s="29"/>
      <c r="AM59" s="227"/>
      <c r="AN59" s="228"/>
      <c r="AO59" s="255"/>
      <c r="AP59" s="256"/>
      <c r="AQ59" s="231">
        <f t="shared" si="16"/>
        <v>0</v>
      </c>
      <c r="AR59" s="232"/>
      <c r="AS59" s="48">
        <v>39</v>
      </c>
      <c r="AT59" s="118"/>
      <c r="AU59" s="119"/>
      <c r="AV59" s="97">
        <f t="shared" si="11"/>
        <v>0</v>
      </c>
      <c r="AW59" s="121"/>
      <c r="AX59" s="121"/>
      <c r="AY59" s="231">
        <f t="shared" si="5"/>
        <v>0</v>
      </c>
      <c r="AZ59" s="249"/>
    </row>
    <row r="60" spans="1:52" ht="22.5" hidden="1" customHeight="1" outlineLevel="1" x14ac:dyDescent="0.4">
      <c r="A60" s="169"/>
      <c r="B60" s="223"/>
      <c r="C60" s="174"/>
      <c r="D60" s="174"/>
      <c r="E60" s="48">
        <v>40</v>
      </c>
      <c r="F60" s="29"/>
      <c r="G60" s="227"/>
      <c r="H60" s="228"/>
      <c r="I60" s="255"/>
      <c r="J60" s="256"/>
      <c r="K60" s="231">
        <f t="shared" si="12"/>
        <v>0</v>
      </c>
      <c r="L60" s="232"/>
      <c r="M60" s="48">
        <v>40</v>
      </c>
      <c r="N60" s="118"/>
      <c r="O60" s="119"/>
      <c r="P60" s="97">
        <f t="shared" si="7"/>
        <v>0</v>
      </c>
      <c r="Q60" s="121"/>
      <c r="R60" s="121"/>
      <c r="S60" s="231">
        <f t="shared" si="3"/>
        <v>0</v>
      </c>
      <c r="T60" s="232"/>
      <c r="U60" s="48">
        <v>40</v>
      </c>
      <c r="V60" s="29"/>
      <c r="W60" s="227"/>
      <c r="X60" s="228"/>
      <c r="Y60" s="255"/>
      <c r="Z60" s="256"/>
      <c r="AA60" s="247">
        <f t="shared" si="15"/>
        <v>0</v>
      </c>
      <c r="AB60" s="248"/>
      <c r="AC60" s="48">
        <v>40</v>
      </c>
      <c r="AD60" s="118"/>
      <c r="AE60" s="119"/>
      <c r="AF60" s="97">
        <f t="shared" si="9"/>
        <v>0</v>
      </c>
      <c r="AG60" s="121"/>
      <c r="AH60" s="121"/>
      <c r="AI60" s="231">
        <f t="shared" si="4"/>
        <v>0</v>
      </c>
      <c r="AJ60" s="232"/>
      <c r="AK60" s="48">
        <v>40</v>
      </c>
      <c r="AL60" s="29"/>
      <c r="AM60" s="227"/>
      <c r="AN60" s="228"/>
      <c r="AO60" s="255"/>
      <c r="AP60" s="256"/>
      <c r="AQ60" s="231">
        <f t="shared" si="16"/>
        <v>0</v>
      </c>
      <c r="AR60" s="232"/>
      <c r="AS60" s="48">
        <v>40</v>
      </c>
      <c r="AT60" s="118"/>
      <c r="AU60" s="119"/>
      <c r="AV60" s="97">
        <f t="shared" si="11"/>
        <v>0</v>
      </c>
      <c r="AW60" s="121"/>
      <c r="AX60" s="121"/>
      <c r="AY60" s="231">
        <f t="shared" si="5"/>
        <v>0</v>
      </c>
      <c r="AZ60" s="249"/>
    </row>
    <row r="61" spans="1:52" ht="22.5" customHeight="1" collapsed="1" x14ac:dyDescent="0.4">
      <c r="A61" s="169"/>
      <c r="B61" s="223"/>
      <c r="C61" s="174"/>
      <c r="D61" s="174"/>
      <c r="E61" s="202" t="s">
        <v>31</v>
      </c>
      <c r="F61" s="202"/>
      <c r="G61" s="257">
        <f>ROUNDDOWN(SUM(K21:L60),0)</f>
        <v>4605</v>
      </c>
      <c r="H61" s="257"/>
      <c r="I61" s="257"/>
      <c r="J61" s="257"/>
      <c r="K61" s="257"/>
      <c r="L61" s="257"/>
      <c r="M61" s="260" t="s">
        <v>31</v>
      </c>
      <c r="N61" s="260"/>
      <c r="O61" s="257">
        <f>ROUNDDOWN(SUM(S21:T60),0)</f>
        <v>0</v>
      </c>
      <c r="P61" s="257"/>
      <c r="Q61" s="257"/>
      <c r="R61" s="257"/>
      <c r="S61" s="257"/>
      <c r="T61" s="258"/>
      <c r="U61" s="202" t="s">
        <v>31</v>
      </c>
      <c r="V61" s="202"/>
      <c r="W61" s="257">
        <f>ROUNDDOWN(SUM(AA21:AB60),0)</f>
        <v>3850</v>
      </c>
      <c r="X61" s="257"/>
      <c r="Y61" s="257"/>
      <c r="Z61" s="257"/>
      <c r="AA61" s="257"/>
      <c r="AB61" s="257"/>
      <c r="AC61" s="202" t="s">
        <v>31</v>
      </c>
      <c r="AD61" s="202"/>
      <c r="AE61" s="257">
        <f>ROUNDDOWN(SUM(AI21:AJ60),0)</f>
        <v>0</v>
      </c>
      <c r="AF61" s="257"/>
      <c r="AG61" s="257"/>
      <c r="AH61" s="257"/>
      <c r="AI61" s="257"/>
      <c r="AJ61" s="258"/>
      <c r="AK61" s="202" t="s">
        <v>31</v>
      </c>
      <c r="AL61" s="202"/>
      <c r="AM61" s="257">
        <f>ROUNDDOWN(SUM(AQ21:AR60),0)</f>
        <v>0</v>
      </c>
      <c r="AN61" s="257"/>
      <c r="AO61" s="257"/>
      <c r="AP61" s="257"/>
      <c r="AQ61" s="257"/>
      <c r="AR61" s="257"/>
      <c r="AS61" s="202" t="s">
        <v>31</v>
      </c>
      <c r="AT61" s="202"/>
      <c r="AU61" s="257">
        <f>ROUNDDOWN(SUM(AY21:AZ60),0)</f>
        <v>0</v>
      </c>
      <c r="AV61" s="257"/>
      <c r="AW61" s="257"/>
      <c r="AX61" s="257"/>
      <c r="AY61" s="257"/>
      <c r="AZ61" s="259"/>
    </row>
    <row r="62" spans="1:52" ht="22.5" customHeight="1" x14ac:dyDescent="0.4">
      <c r="A62" s="169"/>
      <c r="B62" s="102" t="s">
        <v>50</v>
      </c>
      <c r="C62" s="99">
        <f>SUM(E62,U62,AK62)</f>
        <v>1500</v>
      </c>
      <c r="D62" s="103">
        <f>SUM(M62,AC62,AS62)</f>
        <v>0</v>
      </c>
      <c r="E62" s="215">
        <v>1000</v>
      </c>
      <c r="F62" s="216"/>
      <c r="G62" s="216"/>
      <c r="H62" s="216"/>
      <c r="I62" s="216"/>
      <c r="J62" s="216"/>
      <c r="K62" s="216"/>
      <c r="L62" s="217"/>
      <c r="M62" s="213"/>
      <c r="N62" s="214"/>
      <c r="O62" s="214"/>
      <c r="P62" s="214"/>
      <c r="Q62" s="214"/>
      <c r="R62" s="214"/>
      <c r="S62" s="214"/>
      <c r="T62" s="214"/>
      <c r="U62" s="215">
        <v>500</v>
      </c>
      <c r="V62" s="216"/>
      <c r="W62" s="216"/>
      <c r="X62" s="216"/>
      <c r="Y62" s="216"/>
      <c r="Z62" s="216"/>
      <c r="AA62" s="216"/>
      <c r="AB62" s="217"/>
      <c r="AC62" s="213"/>
      <c r="AD62" s="214"/>
      <c r="AE62" s="214"/>
      <c r="AF62" s="214"/>
      <c r="AG62" s="214"/>
      <c r="AH62" s="214"/>
      <c r="AI62" s="214"/>
      <c r="AJ62" s="214"/>
      <c r="AK62" s="215"/>
      <c r="AL62" s="216"/>
      <c r="AM62" s="216"/>
      <c r="AN62" s="216"/>
      <c r="AO62" s="216"/>
      <c r="AP62" s="216"/>
      <c r="AQ62" s="216"/>
      <c r="AR62" s="217"/>
      <c r="AS62" s="213"/>
      <c r="AT62" s="214"/>
      <c r="AU62" s="214"/>
      <c r="AV62" s="214"/>
      <c r="AW62" s="214"/>
      <c r="AX62" s="214"/>
      <c r="AY62" s="214"/>
      <c r="AZ62" s="281"/>
    </row>
    <row r="63" spans="1:52" ht="20.25" thickBot="1" x14ac:dyDescent="0.45">
      <c r="A63" s="169"/>
      <c r="B63" s="104" t="s">
        <v>51</v>
      </c>
      <c r="C63" s="105">
        <f>SUM(E63,U63,AK63)</f>
        <v>2250</v>
      </c>
      <c r="D63" s="105">
        <f>SUM(M63,AC63,AS63)</f>
        <v>0</v>
      </c>
      <c r="E63" s="215">
        <v>1500</v>
      </c>
      <c r="F63" s="216"/>
      <c r="G63" s="216"/>
      <c r="H63" s="216"/>
      <c r="I63" s="216"/>
      <c r="J63" s="216"/>
      <c r="K63" s="216"/>
      <c r="L63" s="217"/>
      <c r="M63" s="213"/>
      <c r="N63" s="214"/>
      <c r="O63" s="214"/>
      <c r="P63" s="214"/>
      <c r="Q63" s="214"/>
      <c r="R63" s="214"/>
      <c r="S63" s="214"/>
      <c r="T63" s="214"/>
      <c r="U63" s="215">
        <v>750</v>
      </c>
      <c r="V63" s="216"/>
      <c r="W63" s="216"/>
      <c r="X63" s="216"/>
      <c r="Y63" s="216"/>
      <c r="Z63" s="216"/>
      <c r="AA63" s="216"/>
      <c r="AB63" s="217"/>
      <c r="AC63" s="213"/>
      <c r="AD63" s="214"/>
      <c r="AE63" s="214"/>
      <c r="AF63" s="214"/>
      <c r="AG63" s="214"/>
      <c r="AH63" s="214"/>
      <c r="AI63" s="214"/>
      <c r="AJ63" s="214"/>
      <c r="AK63" s="215"/>
      <c r="AL63" s="216"/>
      <c r="AM63" s="216"/>
      <c r="AN63" s="216"/>
      <c r="AO63" s="216"/>
      <c r="AP63" s="216"/>
      <c r="AQ63" s="216"/>
      <c r="AR63" s="217"/>
      <c r="AS63" s="213"/>
      <c r="AT63" s="214"/>
      <c r="AU63" s="214"/>
      <c r="AV63" s="214"/>
      <c r="AW63" s="214"/>
      <c r="AX63" s="214"/>
      <c r="AY63" s="214"/>
      <c r="AZ63" s="281"/>
    </row>
    <row r="64" spans="1:52" ht="21" thickTop="1" thickBot="1" x14ac:dyDescent="0.45">
      <c r="A64" s="170"/>
      <c r="B64" s="106" t="s">
        <v>52</v>
      </c>
      <c r="C64" s="107">
        <f>SUM(C19,C62,C63)</f>
        <v>12205</v>
      </c>
      <c r="D64" s="101">
        <f>SUM(D19,D62,D63)</f>
        <v>0</v>
      </c>
      <c r="E64" s="203">
        <f>SUM(G61,E62,E63)</f>
        <v>7105</v>
      </c>
      <c r="F64" s="204"/>
      <c r="G64" s="204"/>
      <c r="H64" s="204"/>
      <c r="I64" s="204"/>
      <c r="J64" s="204"/>
      <c r="K64" s="204"/>
      <c r="L64" s="205"/>
      <c r="M64" s="278">
        <f>SUM(M61:O63)</f>
        <v>0</v>
      </c>
      <c r="N64" s="279"/>
      <c r="O64" s="279"/>
      <c r="P64" s="279"/>
      <c r="Q64" s="279"/>
      <c r="R64" s="279"/>
      <c r="S64" s="279"/>
      <c r="T64" s="279"/>
      <c r="U64" s="203">
        <f>SUM(W61,U62,U63)</f>
        <v>5100</v>
      </c>
      <c r="V64" s="204"/>
      <c r="W64" s="204"/>
      <c r="X64" s="204"/>
      <c r="Y64" s="204"/>
      <c r="Z64" s="204"/>
      <c r="AA64" s="204"/>
      <c r="AB64" s="205"/>
      <c r="AC64" s="278">
        <f>SUM(AC61:AE63)</f>
        <v>0</v>
      </c>
      <c r="AD64" s="279"/>
      <c r="AE64" s="279"/>
      <c r="AF64" s="279"/>
      <c r="AG64" s="279"/>
      <c r="AH64" s="279"/>
      <c r="AI64" s="279"/>
      <c r="AJ64" s="279"/>
      <c r="AK64" s="203">
        <f>SUM(AM61,AK62,AK63)</f>
        <v>0</v>
      </c>
      <c r="AL64" s="204"/>
      <c r="AM64" s="204"/>
      <c r="AN64" s="204"/>
      <c r="AO64" s="204"/>
      <c r="AP64" s="204"/>
      <c r="AQ64" s="204"/>
      <c r="AR64" s="205"/>
      <c r="AS64" s="278">
        <f>SUM(AS61:AU63)</f>
        <v>0</v>
      </c>
      <c r="AT64" s="279"/>
      <c r="AU64" s="279"/>
      <c r="AV64" s="279"/>
      <c r="AW64" s="279"/>
      <c r="AX64" s="279"/>
      <c r="AY64" s="279"/>
      <c r="AZ64" s="280"/>
    </row>
    <row r="65" spans="1:52" ht="20.25" thickBot="1" x14ac:dyDescent="0.45">
      <c r="A65" s="261" t="s">
        <v>53</v>
      </c>
      <c r="B65" s="56" t="s">
        <v>54</v>
      </c>
      <c r="C65" s="108">
        <f>C18-C64</f>
        <v>-2255</v>
      </c>
      <c r="D65" s="108">
        <f>D18-D64</f>
        <v>0</v>
      </c>
      <c r="E65" s="264">
        <f>E18-E64</f>
        <v>245</v>
      </c>
      <c r="F65" s="265"/>
      <c r="G65" s="265"/>
      <c r="H65" s="265"/>
      <c r="I65" s="265"/>
      <c r="J65" s="265"/>
      <c r="K65" s="265"/>
      <c r="L65" s="266"/>
      <c r="M65" s="264">
        <f>M18-M64</f>
        <v>0</v>
      </c>
      <c r="N65" s="265"/>
      <c r="O65" s="265"/>
      <c r="P65" s="265"/>
      <c r="Q65" s="265"/>
      <c r="R65" s="265"/>
      <c r="S65" s="265"/>
      <c r="T65" s="265"/>
      <c r="U65" s="264">
        <f>U18-U64</f>
        <v>-2500</v>
      </c>
      <c r="V65" s="265"/>
      <c r="W65" s="265"/>
      <c r="X65" s="265"/>
      <c r="Y65" s="265"/>
      <c r="Z65" s="265"/>
      <c r="AA65" s="265"/>
      <c r="AB65" s="266"/>
      <c r="AC65" s="264">
        <f>AC18-AC64</f>
        <v>0</v>
      </c>
      <c r="AD65" s="265"/>
      <c r="AE65" s="265"/>
      <c r="AF65" s="265"/>
      <c r="AG65" s="265"/>
      <c r="AH65" s="265"/>
      <c r="AI65" s="265"/>
      <c r="AJ65" s="265"/>
      <c r="AK65" s="264">
        <f>AK18-AK64</f>
        <v>0</v>
      </c>
      <c r="AL65" s="265"/>
      <c r="AM65" s="265"/>
      <c r="AN65" s="265"/>
      <c r="AO65" s="265"/>
      <c r="AP65" s="265"/>
      <c r="AQ65" s="265"/>
      <c r="AR65" s="266"/>
      <c r="AS65" s="264">
        <f>AS18-AS64</f>
        <v>0</v>
      </c>
      <c r="AT65" s="265"/>
      <c r="AU65" s="265"/>
      <c r="AV65" s="265"/>
      <c r="AW65" s="265"/>
      <c r="AX65" s="265"/>
      <c r="AY65" s="265"/>
      <c r="AZ65" s="267"/>
    </row>
    <row r="66" spans="1:52" ht="20.25" thickBot="1" x14ac:dyDescent="0.45">
      <c r="A66" s="262"/>
      <c r="B66" s="58" t="s">
        <v>55</v>
      </c>
      <c r="C66" s="109">
        <f>SUM(E66,U66,AK66)</f>
        <v>3930</v>
      </c>
      <c r="D66" s="109">
        <f>SUM(M66,AC66,AS66)</f>
        <v>0</v>
      </c>
      <c r="E66" s="268">
        <v>2530</v>
      </c>
      <c r="F66" s="269"/>
      <c r="G66" s="269"/>
      <c r="H66" s="269"/>
      <c r="I66" s="269"/>
      <c r="J66" s="269"/>
      <c r="K66" s="269"/>
      <c r="L66" s="270"/>
      <c r="M66" s="271"/>
      <c r="N66" s="272"/>
      <c r="O66" s="272"/>
      <c r="P66" s="272"/>
      <c r="Q66" s="272"/>
      <c r="R66" s="272"/>
      <c r="S66" s="272"/>
      <c r="T66" s="272"/>
      <c r="U66" s="268">
        <v>1400</v>
      </c>
      <c r="V66" s="269"/>
      <c r="W66" s="269"/>
      <c r="X66" s="269"/>
      <c r="Y66" s="269"/>
      <c r="Z66" s="269"/>
      <c r="AA66" s="269"/>
      <c r="AB66" s="270"/>
      <c r="AC66" s="271"/>
      <c r="AD66" s="272"/>
      <c r="AE66" s="272"/>
      <c r="AF66" s="272"/>
      <c r="AG66" s="272"/>
      <c r="AH66" s="272"/>
      <c r="AI66" s="272"/>
      <c r="AJ66" s="272"/>
      <c r="AK66" s="268"/>
      <c r="AL66" s="269"/>
      <c r="AM66" s="269"/>
      <c r="AN66" s="269"/>
      <c r="AO66" s="269"/>
      <c r="AP66" s="269"/>
      <c r="AQ66" s="269"/>
      <c r="AR66" s="270"/>
      <c r="AS66" s="271"/>
      <c r="AT66" s="272"/>
      <c r="AU66" s="272"/>
      <c r="AV66" s="272"/>
      <c r="AW66" s="272"/>
      <c r="AX66" s="272"/>
      <c r="AY66" s="272"/>
      <c r="AZ66" s="273"/>
    </row>
    <row r="67" spans="1:52" ht="21" thickTop="1" thickBot="1" x14ac:dyDescent="0.45">
      <c r="A67" s="263"/>
      <c r="B67" s="57" t="s">
        <v>56</v>
      </c>
      <c r="C67" s="110">
        <f>C65+C66</f>
        <v>1675</v>
      </c>
      <c r="D67" s="110">
        <f>D65+D66</f>
        <v>0</v>
      </c>
      <c r="E67" s="274">
        <f>SUM(E65:L66)</f>
        <v>2775</v>
      </c>
      <c r="F67" s="275"/>
      <c r="G67" s="275"/>
      <c r="H67" s="275"/>
      <c r="I67" s="275"/>
      <c r="J67" s="275"/>
      <c r="K67" s="275"/>
      <c r="L67" s="276"/>
      <c r="M67" s="274">
        <f>SUM(M65:T66)</f>
        <v>0</v>
      </c>
      <c r="N67" s="275"/>
      <c r="O67" s="275"/>
      <c r="P67" s="275"/>
      <c r="Q67" s="275"/>
      <c r="R67" s="275"/>
      <c r="S67" s="275"/>
      <c r="T67" s="276"/>
      <c r="U67" s="274">
        <f>SUM(U65:AB66)</f>
        <v>-1100</v>
      </c>
      <c r="V67" s="275"/>
      <c r="W67" s="275"/>
      <c r="X67" s="275"/>
      <c r="Y67" s="275"/>
      <c r="Z67" s="275"/>
      <c r="AA67" s="275"/>
      <c r="AB67" s="276"/>
      <c r="AC67" s="274">
        <f>SUM(AC65:AJ66)</f>
        <v>0</v>
      </c>
      <c r="AD67" s="275"/>
      <c r="AE67" s="275"/>
      <c r="AF67" s="275"/>
      <c r="AG67" s="275"/>
      <c r="AH67" s="275"/>
      <c r="AI67" s="275"/>
      <c r="AJ67" s="276"/>
      <c r="AK67" s="274">
        <f>SUM(AK65:AR66)</f>
        <v>0</v>
      </c>
      <c r="AL67" s="275"/>
      <c r="AM67" s="275"/>
      <c r="AN67" s="275"/>
      <c r="AO67" s="275"/>
      <c r="AP67" s="275"/>
      <c r="AQ67" s="275"/>
      <c r="AR67" s="276"/>
      <c r="AS67" s="274">
        <f>SUM(AS65:AZ66)</f>
        <v>0</v>
      </c>
      <c r="AT67" s="275"/>
      <c r="AU67" s="275"/>
      <c r="AV67" s="275"/>
      <c r="AW67" s="275"/>
      <c r="AX67" s="275"/>
      <c r="AY67" s="275"/>
      <c r="AZ67" s="277"/>
    </row>
    <row r="69" spans="1:52" x14ac:dyDescent="0.4">
      <c r="H69" s="111"/>
      <c r="X69" s="111"/>
      <c r="AN69" s="111"/>
    </row>
    <row r="70" spans="1:52" x14ac:dyDescent="0.4">
      <c r="H70" s="111"/>
      <c r="X70" s="111"/>
      <c r="AN70" s="111"/>
    </row>
    <row r="71" spans="1:52" x14ac:dyDescent="0.4">
      <c r="H71" s="111"/>
      <c r="X71" s="111"/>
      <c r="AN71" s="111"/>
    </row>
    <row r="72" spans="1:52" x14ac:dyDescent="0.4">
      <c r="H72" s="111"/>
      <c r="X72" s="111"/>
      <c r="AN72" s="111"/>
    </row>
    <row r="73" spans="1:52" x14ac:dyDescent="0.4">
      <c r="H73" s="111"/>
      <c r="X73" s="111"/>
      <c r="AN73" s="111"/>
    </row>
    <row r="74" spans="1:52" x14ac:dyDescent="0.4">
      <c r="H74" s="111"/>
      <c r="X74" s="111"/>
      <c r="AN74" s="111"/>
    </row>
    <row r="75" spans="1:52" x14ac:dyDescent="0.4">
      <c r="H75" s="111"/>
      <c r="X75" s="111"/>
      <c r="AN75" s="111"/>
    </row>
    <row r="76" spans="1:52" x14ac:dyDescent="0.4">
      <c r="H76" s="111"/>
      <c r="X76" s="111"/>
      <c r="AN76" s="111"/>
    </row>
    <row r="107" spans="14:14" x14ac:dyDescent="0.4">
      <c r="N107" s="27" t="s">
        <v>57</v>
      </c>
    </row>
  </sheetData>
  <mergeCells count="660">
    <mergeCell ref="U63:AB63"/>
    <mergeCell ref="AK62:AR62"/>
    <mergeCell ref="AK63:AR63"/>
    <mergeCell ref="U66:AB66"/>
    <mergeCell ref="AC66:AJ66"/>
    <mergeCell ref="AK66:AR66"/>
    <mergeCell ref="AS66:AZ66"/>
    <mergeCell ref="E67:L67"/>
    <mergeCell ref="M67:T67"/>
    <mergeCell ref="U67:AB67"/>
    <mergeCell ref="AC67:AJ67"/>
    <mergeCell ref="AK67:AR67"/>
    <mergeCell ref="AS67:AZ67"/>
    <mergeCell ref="AS64:AZ64"/>
    <mergeCell ref="AS62:AZ62"/>
    <mergeCell ref="M63:T63"/>
    <mergeCell ref="AC63:AJ63"/>
    <mergeCell ref="AS63:AZ63"/>
    <mergeCell ref="E64:L64"/>
    <mergeCell ref="M64:T64"/>
    <mergeCell ref="U64:AB64"/>
    <mergeCell ref="AC64:AJ64"/>
    <mergeCell ref="AK64:AR64"/>
    <mergeCell ref="A65:A67"/>
    <mergeCell ref="E65:L65"/>
    <mergeCell ref="M65:T65"/>
    <mergeCell ref="U65:AB65"/>
    <mergeCell ref="AC65:AJ65"/>
    <mergeCell ref="AK65:AR65"/>
    <mergeCell ref="AS65:AZ65"/>
    <mergeCell ref="E66:L66"/>
    <mergeCell ref="M66:T66"/>
    <mergeCell ref="AE61:AJ61"/>
    <mergeCell ref="AK61:AL61"/>
    <mergeCell ref="AM61:AR61"/>
    <mergeCell ref="AS61:AT61"/>
    <mergeCell ref="AU61:AZ61"/>
    <mergeCell ref="M62:T62"/>
    <mergeCell ref="AC62:AJ62"/>
    <mergeCell ref="G61:L61"/>
    <mergeCell ref="M61:N61"/>
    <mergeCell ref="O61:T61"/>
    <mergeCell ref="U61:V61"/>
    <mergeCell ref="W61:AB61"/>
    <mergeCell ref="AC61:AD61"/>
    <mergeCell ref="U62:AB62"/>
    <mergeCell ref="AA60:AB60"/>
    <mergeCell ref="AI60:AJ60"/>
    <mergeCell ref="AM60:AN60"/>
    <mergeCell ref="AO60:AP60"/>
    <mergeCell ref="AQ60:AR60"/>
    <mergeCell ref="AY60:AZ60"/>
    <mergeCell ref="G60:H60"/>
    <mergeCell ref="I60:J60"/>
    <mergeCell ref="K60:L60"/>
    <mergeCell ref="S60:T60"/>
    <mergeCell ref="W60:X60"/>
    <mergeCell ref="Y60:Z60"/>
    <mergeCell ref="AA59:AB59"/>
    <mergeCell ref="AI59:AJ59"/>
    <mergeCell ref="AM59:AN59"/>
    <mergeCell ref="AO59:AP59"/>
    <mergeCell ref="AQ59:AR59"/>
    <mergeCell ref="AY59:AZ59"/>
    <mergeCell ref="G59:H59"/>
    <mergeCell ref="I59:J59"/>
    <mergeCell ref="K59:L59"/>
    <mergeCell ref="S59:T59"/>
    <mergeCell ref="W59:X59"/>
    <mergeCell ref="Y59:Z59"/>
    <mergeCell ref="AA58:AB58"/>
    <mergeCell ref="AI58:AJ58"/>
    <mergeCell ref="AM58:AN58"/>
    <mergeCell ref="AO58:AP58"/>
    <mergeCell ref="AQ58:AR58"/>
    <mergeCell ref="AY58:AZ58"/>
    <mergeCell ref="G58:H58"/>
    <mergeCell ref="I58:J58"/>
    <mergeCell ref="K58:L58"/>
    <mergeCell ref="S58:T58"/>
    <mergeCell ref="W58:X58"/>
    <mergeCell ref="Y58:Z58"/>
    <mergeCell ref="AA57:AB57"/>
    <mergeCell ref="AI57:AJ57"/>
    <mergeCell ref="AM57:AN57"/>
    <mergeCell ref="AO57:AP57"/>
    <mergeCell ref="AQ57:AR57"/>
    <mergeCell ref="AY57:AZ57"/>
    <mergeCell ref="G57:H57"/>
    <mergeCell ref="I57:J57"/>
    <mergeCell ref="K57:L57"/>
    <mergeCell ref="S57:T57"/>
    <mergeCell ref="W57:X57"/>
    <mergeCell ref="Y57:Z57"/>
    <mergeCell ref="AA56:AB56"/>
    <mergeCell ref="AI56:AJ56"/>
    <mergeCell ref="AM56:AN56"/>
    <mergeCell ref="AO56:AP56"/>
    <mergeCell ref="AQ56:AR56"/>
    <mergeCell ref="AY56:AZ56"/>
    <mergeCell ref="G56:H56"/>
    <mergeCell ref="I56:J56"/>
    <mergeCell ref="K56:L56"/>
    <mergeCell ref="S56:T56"/>
    <mergeCell ref="W56:X56"/>
    <mergeCell ref="Y56:Z56"/>
    <mergeCell ref="AA55:AB55"/>
    <mergeCell ref="AI55:AJ55"/>
    <mergeCell ref="AM55:AN55"/>
    <mergeCell ref="AO55:AP55"/>
    <mergeCell ref="AQ55:AR55"/>
    <mergeCell ref="AY55:AZ55"/>
    <mergeCell ref="G55:H55"/>
    <mergeCell ref="I55:J55"/>
    <mergeCell ref="K55:L55"/>
    <mergeCell ref="S55:T55"/>
    <mergeCell ref="W55:X55"/>
    <mergeCell ref="Y55:Z55"/>
    <mergeCell ref="AA54:AB54"/>
    <mergeCell ref="AI54:AJ54"/>
    <mergeCell ref="AM54:AN54"/>
    <mergeCell ref="AO54:AP54"/>
    <mergeCell ref="AQ54:AR54"/>
    <mergeCell ref="AY54:AZ54"/>
    <mergeCell ref="G54:H54"/>
    <mergeCell ref="I54:J54"/>
    <mergeCell ref="K54:L54"/>
    <mergeCell ref="S54:T54"/>
    <mergeCell ref="W54:X54"/>
    <mergeCell ref="Y54:Z54"/>
    <mergeCell ref="AA53:AB53"/>
    <mergeCell ref="AI53:AJ53"/>
    <mergeCell ref="AM53:AN53"/>
    <mergeCell ref="AO53:AP53"/>
    <mergeCell ref="AQ53:AR53"/>
    <mergeCell ref="AY53:AZ53"/>
    <mergeCell ref="G53:H53"/>
    <mergeCell ref="I53:J53"/>
    <mergeCell ref="K53:L53"/>
    <mergeCell ref="S53:T53"/>
    <mergeCell ref="W53:X53"/>
    <mergeCell ref="Y53:Z53"/>
    <mergeCell ref="AA52:AB52"/>
    <mergeCell ref="AI52:AJ52"/>
    <mergeCell ref="AM52:AN52"/>
    <mergeCell ref="AO52:AP52"/>
    <mergeCell ref="AQ52:AR52"/>
    <mergeCell ref="AY52:AZ52"/>
    <mergeCell ref="G52:H52"/>
    <mergeCell ref="I52:J52"/>
    <mergeCell ref="K52:L52"/>
    <mergeCell ref="S52:T52"/>
    <mergeCell ref="W52:X52"/>
    <mergeCell ref="Y52:Z52"/>
    <mergeCell ref="AA51:AB51"/>
    <mergeCell ref="AI51:AJ51"/>
    <mergeCell ref="AM51:AN51"/>
    <mergeCell ref="AO51:AP51"/>
    <mergeCell ref="AQ51:AR51"/>
    <mergeCell ref="AY51:AZ51"/>
    <mergeCell ref="G51:H51"/>
    <mergeCell ref="I51:J51"/>
    <mergeCell ref="K51:L51"/>
    <mergeCell ref="S51:T51"/>
    <mergeCell ref="W51:X51"/>
    <mergeCell ref="Y51:Z51"/>
    <mergeCell ref="AA50:AB50"/>
    <mergeCell ref="AI50:AJ50"/>
    <mergeCell ref="AM50:AN50"/>
    <mergeCell ref="AO50:AP50"/>
    <mergeCell ref="AQ50:AR50"/>
    <mergeCell ref="AY50:AZ50"/>
    <mergeCell ref="G50:H50"/>
    <mergeCell ref="I50:J50"/>
    <mergeCell ref="K50:L50"/>
    <mergeCell ref="S50:T50"/>
    <mergeCell ref="W50:X50"/>
    <mergeCell ref="Y50:Z50"/>
    <mergeCell ref="AA49:AB49"/>
    <mergeCell ref="AI49:AJ49"/>
    <mergeCell ref="AM49:AN49"/>
    <mergeCell ref="AO49:AP49"/>
    <mergeCell ref="AQ49:AR49"/>
    <mergeCell ref="AY49:AZ49"/>
    <mergeCell ref="G49:H49"/>
    <mergeCell ref="I49:J49"/>
    <mergeCell ref="K49:L49"/>
    <mergeCell ref="S49:T49"/>
    <mergeCell ref="W49:X49"/>
    <mergeCell ref="Y49:Z49"/>
    <mergeCell ref="AA48:AB48"/>
    <mergeCell ref="AI48:AJ48"/>
    <mergeCell ref="AM48:AN48"/>
    <mergeCell ref="AO48:AP48"/>
    <mergeCell ref="AQ48:AR48"/>
    <mergeCell ref="AY48:AZ48"/>
    <mergeCell ref="G48:H48"/>
    <mergeCell ref="I48:J48"/>
    <mergeCell ref="K48:L48"/>
    <mergeCell ref="S48:T48"/>
    <mergeCell ref="W48:X48"/>
    <mergeCell ref="Y48:Z48"/>
    <mergeCell ref="AA47:AB47"/>
    <mergeCell ref="AI47:AJ47"/>
    <mergeCell ref="AM47:AN47"/>
    <mergeCell ref="AO47:AP47"/>
    <mergeCell ref="AQ47:AR47"/>
    <mergeCell ref="AY47:AZ47"/>
    <mergeCell ref="G47:H47"/>
    <mergeCell ref="I47:J47"/>
    <mergeCell ref="K47:L47"/>
    <mergeCell ref="S47:T47"/>
    <mergeCell ref="W47:X47"/>
    <mergeCell ref="Y47:Z47"/>
    <mergeCell ref="AA46:AB46"/>
    <mergeCell ref="AI46:AJ46"/>
    <mergeCell ref="AM46:AN46"/>
    <mergeCell ref="AO46:AP46"/>
    <mergeCell ref="AQ46:AR46"/>
    <mergeCell ref="AY46:AZ46"/>
    <mergeCell ref="G46:H46"/>
    <mergeCell ref="I46:J46"/>
    <mergeCell ref="K46:L46"/>
    <mergeCell ref="S46:T46"/>
    <mergeCell ref="W46:X46"/>
    <mergeCell ref="Y46:Z46"/>
    <mergeCell ref="AA45:AB45"/>
    <mergeCell ref="AI45:AJ45"/>
    <mergeCell ref="AM45:AN45"/>
    <mergeCell ref="AO45:AP45"/>
    <mergeCell ref="AQ45:AR45"/>
    <mergeCell ref="AY45:AZ45"/>
    <mergeCell ref="G45:H45"/>
    <mergeCell ref="I45:J45"/>
    <mergeCell ref="K45:L45"/>
    <mergeCell ref="S45:T45"/>
    <mergeCell ref="W45:X45"/>
    <mergeCell ref="Y45:Z45"/>
    <mergeCell ref="AA44:AB44"/>
    <mergeCell ref="AI44:AJ44"/>
    <mergeCell ref="AM44:AN44"/>
    <mergeCell ref="AO44:AP44"/>
    <mergeCell ref="AQ44:AR44"/>
    <mergeCell ref="AY44:AZ44"/>
    <mergeCell ref="G44:H44"/>
    <mergeCell ref="I44:J44"/>
    <mergeCell ref="K44:L44"/>
    <mergeCell ref="S44:T44"/>
    <mergeCell ref="W44:X44"/>
    <mergeCell ref="Y44:Z44"/>
    <mergeCell ref="AA43:AB43"/>
    <mergeCell ref="AI43:AJ43"/>
    <mergeCell ref="AM43:AN43"/>
    <mergeCell ref="AO43:AP43"/>
    <mergeCell ref="AQ43:AR43"/>
    <mergeCell ref="AY43:AZ43"/>
    <mergeCell ref="G43:H43"/>
    <mergeCell ref="I43:J43"/>
    <mergeCell ref="K43:L43"/>
    <mergeCell ref="S43:T43"/>
    <mergeCell ref="W43:X43"/>
    <mergeCell ref="Y43:Z43"/>
    <mergeCell ref="AA42:AB42"/>
    <mergeCell ref="AI42:AJ42"/>
    <mergeCell ref="AM42:AN42"/>
    <mergeCell ref="AO42:AP42"/>
    <mergeCell ref="AQ42:AR42"/>
    <mergeCell ref="AY42:AZ42"/>
    <mergeCell ref="G42:H42"/>
    <mergeCell ref="I42:J42"/>
    <mergeCell ref="K42:L42"/>
    <mergeCell ref="S42:T42"/>
    <mergeCell ref="W42:X42"/>
    <mergeCell ref="Y42:Z42"/>
    <mergeCell ref="AA41:AB41"/>
    <mergeCell ref="AI41:AJ41"/>
    <mergeCell ref="AM41:AN41"/>
    <mergeCell ref="AO41:AP41"/>
    <mergeCell ref="AQ41:AR41"/>
    <mergeCell ref="AY41:AZ41"/>
    <mergeCell ref="G41:H41"/>
    <mergeCell ref="I41:J41"/>
    <mergeCell ref="K41:L41"/>
    <mergeCell ref="S41:T41"/>
    <mergeCell ref="W41:X41"/>
    <mergeCell ref="Y41:Z41"/>
    <mergeCell ref="AA40:AB40"/>
    <mergeCell ref="AI40:AJ40"/>
    <mergeCell ref="AM40:AN40"/>
    <mergeCell ref="AO40:AP40"/>
    <mergeCell ref="AQ40:AR40"/>
    <mergeCell ref="AY40:AZ40"/>
    <mergeCell ref="G40:H40"/>
    <mergeCell ref="I40:J40"/>
    <mergeCell ref="K40:L40"/>
    <mergeCell ref="S40:T40"/>
    <mergeCell ref="W40:X40"/>
    <mergeCell ref="Y40:Z40"/>
    <mergeCell ref="AA39:AB39"/>
    <mergeCell ref="AI39:AJ39"/>
    <mergeCell ref="AM39:AN39"/>
    <mergeCell ref="AO39:AP39"/>
    <mergeCell ref="AQ39:AR39"/>
    <mergeCell ref="AY39:AZ39"/>
    <mergeCell ref="G39:H39"/>
    <mergeCell ref="I39:J39"/>
    <mergeCell ref="K39:L39"/>
    <mergeCell ref="S39:T39"/>
    <mergeCell ref="W39:X39"/>
    <mergeCell ref="Y39:Z39"/>
    <mergeCell ref="AA38:AB38"/>
    <mergeCell ref="AI38:AJ38"/>
    <mergeCell ref="AM38:AN38"/>
    <mergeCell ref="AO38:AP38"/>
    <mergeCell ref="AQ38:AR38"/>
    <mergeCell ref="AY38:AZ38"/>
    <mergeCell ref="G38:H38"/>
    <mergeCell ref="I38:J38"/>
    <mergeCell ref="K38:L38"/>
    <mergeCell ref="S38:T38"/>
    <mergeCell ref="W38:X38"/>
    <mergeCell ref="Y38:Z38"/>
    <mergeCell ref="AA37:AB37"/>
    <mergeCell ref="AI37:AJ37"/>
    <mergeCell ref="AM37:AN37"/>
    <mergeCell ref="AO37:AP37"/>
    <mergeCell ref="AQ37:AR37"/>
    <mergeCell ref="AY37:AZ37"/>
    <mergeCell ref="G37:H37"/>
    <mergeCell ref="I37:J37"/>
    <mergeCell ref="K37:L37"/>
    <mergeCell ref="S37:T37"/>
    <mergeCell ref="W37:X37"/>
    <mergeCell ref="Y37:Z37"/>
    <mergeCell ref="AA36:AB36"/>
    <mergeCell ref="AI36:AJ36"/>
    <mergeCell ref="AM36:AN36"/>
    <mergeCell ref="AO36:AP36"/>
    <mergeCell ref="AQ36:AR36"/>
    <mergeCell ref="AY36:AZ36"/>
    <mergeCell ref="G36:H36"/>
    <mergeCell ref="I36:J36"/>
    <mergeCell ref="K36:L36"/>
    <mergeCell ref="S36:T36"/>
    <mergeCell ref="W36:X36"/>
    <mergeCell ref="Y36:Z36"/>
    <mergeCell ref="AA35:AB35"/>
    <mergeCell ref="AI35:AJ35"/>
    <mergeCell ref="AM35:AN35"/>
    <mergeCell ref="AO35:AP35"/>
    <mergeCell ref="AQ35:AR35"/>
    <mergeCell ref="AY35:AZ35"/>
    <mergeCell ref="G35:H35"/>
    <mergeCell ref="I35:J35"/>
    <mergeCell ref="K35:L35"/>
    <mergeCell ref="S35:T35"/>
    <mergeCell ref="W35:X35"/>
    <mergeCell ref="Y35:Z35"/>
    <mergeCell ref="AA34:AB34"/>
    <mergeCell ref="AI34:AJ34"/>
    <mergeCell ref="AM34:AN34"/>
    <mergeCell ref="AO34:AP34"/>
    <mergeCell ref="AQ34:AR34"/>
    <mergeCell ref="AY34:AZ34"/>
    <mergeCell ref="G34:H34"/>
    <mergeCell ref="I34:J34"/>
    <mergeCell ref="K34:L34"/>
    <mergeCell ref="S34:T34"/>
    <mergeCell ref="W34:X34"/>
    <mergeCell ref="Y34:Z34"/>
    <mergeCell ref="AA33:AB33"/>
    <mergeCell ref="AI33:AJ33"/>
    <mergeCell ref="AM33:AN33"/>
    <mergeCell ref="AO33:AP33"/>
    <mergeCell ref="AQ33:AR33"/>
    <mergeCell ref="AY33:AZ33"/>
    <mergeCell ref="G33:H33"/>
    <mergeCell ref="I33:J33"/>
    <mergeCell ref="K33:L33"/>
    <mergeCell ref="S33:T33"/>
    <mergeCell ref="W33:X33"/>
    <mergeCell ref="Y33:Z33"/>
    <mergeCell ref="AA32:AB32"/>
    <mergeCell ref="AI32:AJ32"/>
    <mergeCell ref="AM32:AN32"/>
    <mergeCell ref="AO32:AP32"/>
    <mergeCell ref="AQ32:AR32"/>
    <mergeCell ref="AY32:AZ32"/>
    <mergeCell ref="G32:H32"/>
    <mergeCell ref="I32:J32"/>
    <mergeCell ref="K32:L32"/>
    <mergeCell ref="S32:T32"/>
    <mergeCell ref="W32:X32"/>
    <mergeCell ref="Y32:Z32"/>
    <mergeCell ref="AA31:AB31"/>
    <mergeCell ref="AI31:AJ31"/>
    <mergeCell ref="AM31:AN31"/>
    <mergeCell ref="AO31:AP31"/>
    <mergeCell ref="AQ31:AR31"/>
    <mergeCell ref="AY31:AZ31"/>
    <mergeCell ref="G31:H31"/>
    <mergeCell ref="I31:J31"/>
    <mergeCell ref="K31:L31"/>
    <mergeCell ref="S31:T31"/>
    <mergeCell ref="W31:X31"/>
    <mergeCell ref="Y31:Z31"/>
    <mergeCell ref="AA30:AB30"/>
    <mergeCell ref="AI30:AJ30"/>
    <mergeCell ref="AM30:AN30"/>
    <mergeCell ref="AO30:AP30"/>
    <mergeCell ref="AQ30:AR30"/>
    <mergeCell ref="AY30:AZ30"/>
    <mergeCell ref="G30:H30"/>
    <mergeCell ref="I30:J30"/>
    <mergeCell ref="K30:L30"/>
    <mergeCell ref="S30:T30"/>
    <mergeCell ref="W30:X30"/>
    <mergeCell ref="Y30:Z30"/>
    <mergeCell ref="AA29:AB29"/>
    <mergeCell ref="AI29:AJ29"/>
    <mergeCell ref="AM29:AN29"/>
    <mergeCell ref="AO29:AP29"/>
    <mergeCell ref="AQ29:AR29"/>
    <mergeCell ref="AY29:AZ29"/>
    <mergeCell ref="G29:H29"/>
    <mergeCell ref="I29:J29"/>
    <mergeCell ref="K29:L29"/>
    <mergeCell ref="S29:T29"/>
    <mergeCell ref="W29:X29"/>
    <mergeCell ref="Y29:Z29"/>
    <mergeCell ref="AA28:AB28"/>
    <mergeCell ref="AI28:AJ28"/>
    <mergeCell ref="AM28:AN28"/>
    <mergeCell ref="AO28:AP28"/>
    <mergeCell ref="AQ28:AR28"/>
    <mergeCell ref="AY28:AZ28"/>
    <mergeCell ref="G28:H28"/>
    <mergeCell ref="I28:J28"/>
    <mergeCell ref="K28:L28"/>
    <mergeCell ref="S28:T28"/>
    <mergeCell ref="W28:X28"/>
    <mergeCell ref="Y28:Z28"/>
    <mergeCell ref="AA27:AB27"/>
    <mergeCell ref="AI27:AJ27"/>
    <mergeCell ref="AM27:AN27"/>
    <mergeCell ref="AO27:AP27"/>
    <mergeCell ref="AQ27:AR27"/>
    <mergeCell ref="AY27:AZ27"/>
    <mergeCell ref="G27:H27"/>
    <mergeCell ref="I27:J27"/>
    <mergeCell ref="K27:L27"/>
    <mergeCell ref="S27:T27"/>
    <mergeCell ref="W27:X27"/>
    <mergeCell ref="Y27:Z27"/>
    <mergeCell ref="AA26:AB26"/>
    <mergeCell ref="AI26:AJ26"/>
    <mergeCell ref="AM26:AN26"/>
    <mergeCell ref="AO26:AP26"/>
    <mergeCell ref="AQ26:AR26"/>
    <mergeCell ref="AY26:AZ26"/>
    <mergeCell ref="G26:H26"/>
    <mergeCell ref="I26:J26"/>
    <mergeCell ref="K26:L26"/>
    <mergeCell ref="S26:T26"/>
    <mergeCell ref="W26:X26"/>
    <mergeCell ref="Y26:Z26"/>
    <mergeCell ref="AA25:AB25"/>
    <mergeCell ref="AI25:AJ25"/>
    <mergeCell ref="AM25:AN25"/>
    <mergeCell ref="AO25:AP25"/>
    <mergeCell ref="AQ25:AR25"/>
    <mergeCell ref="AY25:AZ25"/>
    <mergeCell ref="G25:H25"/>
    <mergeCell ref="I25:J25"/>
    <mergeCell ref="K25:L25"/>
    <mergeCell ref="S25:T25"/>
    <mergeCell ref="W25:X25"/>
    <mergeCell ref="Y25:Z25"/>
    <mergeCell ref="AA24:AB24"/>
    <mergeCell ref="AI24:AJ24"/>
    <mergeCell ref="AM24:AN24"/>
    <mergeCell ref="AO24:AP24"/>
    <mergeCell ref="AQ24:AR24"/>
    <mergeCell ref="AY24:AZ24"/>
    <mergeCell ref="G24:H24"/>
    <mergeCell ref="I24:J24"/>
    <mergeCell ref="K24:L24"/>
    <mergeCell ref="S24:T24"/>
    <mergeCell ref="W24:X24"/>
    <mergeCell ref="Y24:Z24"/>
    <mergeCell ref="S22:T22"/>
    <mergeCell ref="W22:X22"/>
    <mergeCell ref="Y22:Z22"/>
    <mergeCell ref="AA23:AB23"/>
    <mergeCell ref="AI23:AJ23"/>
    <mergeCell ref="AM23:AN23"/>
    <mergeCell ref="AO23:AP23"/>
    <mergeCell ref="AQ23:AR23"/>
    <mergeCell ref="AY23:AZ23"/>
    <mergeCell ref="S23:T23"/>
    <mergeCell ref="W23:X23"/>
    <mergeCell ref="Y23:Z23"/>
    <mergeCell ref="AY21:AZ21"/>
    <mergeCell ref="AV19:AV20"/>
    <mergeCell ref="AW19:AW20"/>
    <mergeCell ref="AX19:AX20"/>
    <mergeCell ref="AY19:AZ20"/>
    <mergeCell ref="AS19:AS20"/>
    <mergeCell ref="AT19:AT20"/>
    <mergeCell ref="AU19:AU20"/>
    <mergeCell ref="AA22:AB22"/>
    <mergeCell ref="AI22:AJ22"/>
    <mergeCell ref="AM22:AN22"/>
    <mergeCell ref="AO22:AP22"/>
    <mergeCell ref="AQ22:AR22"/>
    <mergeCell ref="AY22:AZ22"/>
    <mergeCell ref="S21:T21"/>
    <mergeCell ref="W21:X21"/>
    <mergeCell ref="Y21:Z21"/>
    <mergeCell ref="AM19:AN20"/>
    <mergeCell ref="AO19:AP20"/>
    <mergeCell ref="AQ19:AR20"/>
    <mergeCell ref="AF19:AF20"/>
    <mergeCell ref="AG19:AG20"/>
    <mergeCell ref="AH19:AH20"/>
    <mergeCell ref="AI19:AJ20"/>
    <mergeCell ref="AK19:AK20"/>
    <mergeCell ref="AL19:AL20"/>
    <mergeCell ref="W19:X20"/>
    <mergeCell ref="Y19:Z20"/>
    <mergeCell ref="AA19:AB20"/>
    <mergeCell ref="AC19:AC20"/>
    <mergeCell ref="AD19:AD20"/>
    <mergeCell ref="AE19:AE20"/>
    <mergeCell ref="AA21:AB21"/>
    <mergeCell ref="AI21:AJ21"/>
    <mergeCell ref="AM21:AN21"/>
    <mergeCell ref="AO21:AP21"/>
    <mergeCell ref="AQ21:AR21"/>
    <mergeCell ref="S19:T20"/>
    <mergeCell ref="U19:U20"/>
    <mergeCell ref="V19:V20"/>
    <mergeCell ref="G19:H20"/>
    <mergeCell ref="I19:J20"/>
    <mergeCell ref="K19:L20"/>
    <mergeCell ref="M19:M20"/>
    <mergeCell ref="N19:N20"/>
    <mergeCell ref="O19:O20"/>
    <mergeCell ref="P19:P20"/>
    <mergeCell ref="Q19:Q20"/>
    <mergeCell ref="R19:R20"/>
    <mergeCell ref="A19:A64"/>
    <mergeCell ref="B19:B61"/>
    <mergeCell ref="C19:C61"/>
    <mergeCell ref="D19:D61"/>
    <mergeCell ref="E19:E20"/>
    <mergeCell ref="F19:F20"/>
    <mergeCell ref="E61:F61"/>
    <mergeCell ref="E62:L62"/>
    <mergeCell ref="E63:L63"/>
    <mergeCell ref="G21:H21"/>
    <mergeCell ref="I21:J21"/>
    <mergeCell ref="K21:L21"/>
    <mergeCell ref="G22:H22"/>
    <mergeCell ref="I22:J22"/>
    <mergeCell ref="K22:L22"/>
    <mergeCell ref="G23:H23"/>
    <mergeCell ref="I23:J23"/>
    <mergeCell ref="K23:L23"/>
    <mergeCell ref="E18:L18"/>
    <mergeCell ref="M18:T18"/>
    <mergeCell ref="U18:AB18"/>
    <mergeCell ref="AC18:AJ18"/>
    <mergeCell ref="AK18:AR18"/>
    <mergeCell ref="AS18:AZ18"/>
    <mergeCell ref="E17:L17"/>
    <mergeCell ref="M17:T17"/>
    <mergeCell ref="U17:AB17"/>
    <mergeCell ref="AC17:AJ17"/>
    <mergeCell ref="AK17:AR17"/>
    <mergeCell ref="AS17:AZ17"/>
    <mergeCell ref="U16:V16"/>
    <mergeCell ref="AC16:AD16"/>
    <mergeCell ref="AK16:AL16"/>
    <mergeCell ref="AS16:AT16"/>
    <mergeCell ref="AV11:AV12"/>
    <mergeCell ref="AW11:AW12"/>
    <mergeCell ref="AH11:AH12"/>
    <mergeCell ref="AI11:AI12"/>
    <mergeCell ref="X11:X12"/>
    <mergeCell ref="Y11:Y12"/>
    <mergeCell ref="Z11:Z12"/>
    <mergeCell ref="AA11:AA12"/>
    <mergeCell ref="AB11:AB12"/>
    <mergeCell ref="AC11:AC12"/>
    <mergeCell ref="U11:U12"/>
    <mergeCell ref="V11:V12"/>
    <mergeCell ref="W11:W12"/>
    <mergeCell ref="W13:W15"/>
    <mergeCell ref="AE13:AE15"/>
    <mergeCell ref="AM13:AM15"/>
    <mergeCell ref="AP11:AP12"/>
    <mergeCell ref="AQ11:AQ12"/>
    <mergeCell ref="AR11:AR12"/>
    <mergeCell ref="AS11:AS12"/>
    <mergeCell ref="AT11:AT12"/>
    <mergeCell ref="AU11:AU12"/>
    <mergeCell ref="AJ11:AJ12"/>
    <mergeCell ref="AK11:AK12"/>
    <mergeCell ref="AL11:AL12"/>
    <mergeCell ref="AM11:AM12"/>
    <mergeCell ref="AN11:AN12"/>
    <mergeCell ref="AO11:AO12"/>
    <mergeCell ref="AD11:AD12"/>
    <mergeCell ref="AE11:AE12"/>
    <mergeCell ref="AF11:AF12"/>
    <mergeCell ref="AG11:AG12"/>
    <mergeCell ref="AU13:AU15"/>
    <mergeCell ref="A11:A18"/>
    <mergeCell ref="B11:B16"/>
    <mergeCell ref="C11:C16"/>
    <mergeCell ref="D11:D16"/>
    <mergeCell ref="E11:E12"/>
    <mergeCell ref="A8:B10"/>
    <mergeCell ref="C8:C10"/>
    <mergeCell ref="D8:D10"/>
    <mergeCell ref="E8:T8"/>
    <mergeCell ref="G11:G12"/>
    <mergeCell ref="H11:H12"/>
    <mergeCell ref="I11:I12"/>
    <mergeCell ref="J11:J12"/>
    <mergeCell ref="K11:K12"/>
    <mergeCell ref="E10:T10"/>
    <mergeCell ref="G13:G15"/>
    <mergeCell ref="O13:O15"/>
    <mergeCell ref="Q11:Q12"/>
    <mergeCell ref="E16:F16"/>
    <mergeCell ref="M16:N16"/>
    <mergeCell ref="R11:R12"/>
    <mergeCell ref="S11:S12"/>
    <mergeCell ref="T11:T12"/>
    <mergeCell ref="L11:L12"/>
    <mergeCell ref="U8:AJ8"/>
    <mergeCell ref="AK8:AZ8"/>
    <mergeCell ref="E9:L9"/>
    <mergeCell ref="M9:T9"/>
    <mergeCell ref="U9:AB9"/>
    <mergeCell ref="AC9:AJ9"/>
    <mergeCell ref="M11:M12"/>
    <mergeCell ref="N11:N12"/>
    <mergeCell ref="O11:O12"/>
    <mergeCell ref="P11:P12"/>
    <mergeCell ref="AX11:AX12"/>
    <mergeCell ref="AY11:AY12"/>
    <mergeCell ref="AK9:AR9"/>
    <mergeCell ref="AS9:AZ9"/>
    <mergeCell ref="U10:AJ10"/>
    <mergeCell ref="AK10:AZ10"/>
    <mergeCell ref="AZ11:AZ12"/>
    <mergeCell ref="F11:F12"/>
  </mergeCells>
  <phoneticPr fontId="4"/>
  <printOptions horizontalCentered="1" verticalCentered="1"/>
  <pageMargins left="0.19685039370078741" right="0.19685039370078741" top="0.39370078740157483" bottom="0.39370078740157483" header="0.27559055118110237" footer="0.31496062992125984"/>
  <pageSetup paperSize="9" scale="2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3E39-74B6-42B4-ABE4-4C00AF23FDAA}">
  <sheetPr codeName="Sheet2">
    <pageSetUpPr fitToPage="1"/>
  </sheetPr>
  <dimension ref="A1:AD43"/>
  <sheetViews>
    <sheetView view="pageBreakPreview" zoomScale="70" zoomScaleNormal="84" zoomScaleSheetLayoutView="70" workbookViewId="0">
      <selection sqref="A1:R1"/>
    </sheetView>
  </sheetViews>
  <sheetFormatPr defaultColWidth="9" defaultRowHeight="18.75" x14ac:dyDescent="0.4"/>
  <cols>
    <col min="1" max="1" width="40" style="9" customWidth="1"/>
    <col min="2" max="2" width="25" style="9" customWidth="1"/>
    <col min="3" max="3" width="14.5" style="9" bestFit="1" customWidth="1"/>
    <col min="4" max="5" width="6.125" style="9" customWidth="1"/>
    <col min="6" max="17" width="11.25" style="9" customWidth="1"/>
    <col min="18" max="18" width="3.25" style="9" customWidth="1"/>
    <col min="19" max="16384" width="9" style="9"/>
  </cols>
  <sheetData>
    <row r="1" spans="1:18" ht="24" x14ac:dyDescent="0.4">
      <c r="A1" s="301" t="s">
        <v>58</v>
      </c>
      <c r="B1" s="301"/>
      <c r="C1" s="301"/>
      <c r="D1" s="301"/>
      <c r="E1" s="301"/>
      <c r="F1" s="301"/>
      <c r="G1" s="301"/>
      <c r="H1" s="301"/>
      <c r="I1" s="301"/>
      <c r="J1" s="301"/>
      <c r="K1" s="301"/>
      <c r="L1" s="301"/>
      <c r="M1" s="301"/>
      <c r="N1" s="301"/>
      <c r="O1" s="301"/>
      <c r="P1" s="301"/>
      <c r="Q1" s="301"/>
      <c r="R1" s="301"/>
    </row>
    <row r="2" spans="1:18" ht="24" customHeight="1" x14ac:dyDescent="0.4">
      <c r="A2" s="3" t="s">
        <v>59</v>
      </c>
      <c r="B2" s="1"/>
      <c r="C2" s="1"/>
      <c r="D2" s="1"/>
      <c r="E2" s="1"/>
      <c r="F2" s="1"/>
      <c r="G2" s="1"/>
      <c r="H2" s="1"/>
      <c r="I2" s="1"/>
      <c r="J2" s="1"/>
      <c r="K2" s="1"/>
      <c r="L2" s="1"/>
      <c r="M2" s="1"/>
      <c r="N2" s="1"/>
      <c r="O2" s="1"/>
      <c r="P2" s="1"/>
      <c r="Q2" s="1"/>
    </row>
    <row r="3" spans="1:18" ht="24" customHeight="1" thickBot="1" x14ac:dyDescent="0.45">
      <c r="A3" s="2" t="s">
        <v>60</v>
      </c>
      <c r="B3" s="3"/>
      <c r="C3" s="3"/>
      <c r="D3" s="3"/>
      <c r="E3" s="3"/>
      <c r="F3" s="1"/>
      <c r="G3" s="1"/>
      <c r="H3" s="3" t="s">
        <v>61</v>
      </c>
      <c r="I3" s="3"/>
      <c r="J3" s="3"/>
      <c r="K3" s="3"/>
      <c r="M3" s="3"/>
      <c r="N3" s="3"/>
      <c r="Q3" s="1"/>
      <c r="R3" s="1"/>
    </row>
    <row r="4" spans="1:18" ht="24" customHeight="1" thickBot="1" x14ac:dyDescent="0.45">
      <c r="A4" s="2" t="s">
        <v>62</v>
      </c>
      <c r="B4" s="19" t="s">
        <v>63</v>
      </c>
      <c r="C4" s="26">
        <v>200</v>
      </c>
      <c r="D4" s="16" t="s">
        <v>64</v>
      </c>
      <c r="E4" s="3"/>
      <c r="F4" s="1"/>
      <c r="G4" s="1"/>
      <c r="H4" s="3" t="s">
        <v>65</v>
      </c>
      <c r="I4" s="18"/>
      <c r="J4" s="18"/>
      <c r="L4" s="78">
        <v>0.5</v>
      </c>
      <c r="M4" s="4"/>
      <c r="N4" s="22"/>
      <c r="Q4" s="1"/>
      <c r="R4" s="1"/>
    </row>
    <row r="5" spans="1:18" ht="24" customHeight="1" thickBot="1" x14ac:dyDescent="0.45">
      <c r="A5" s="2"/>
      <c r="B5" s="19" t="s">
        <v>66</v>
      </c>
      <c r="C5" s="26">
        <v>180</v>
      </c>
      <c r="D5" s="16" t="s">
        <v>64</v>
      </c>
      <c r="E5" s="85" t="s">
        <v>67</v>
      </c>
      <c r="F5" s="1"/>
      <c r="G5" s="1"/>
      <c r="J5" s="23"/>
      <c r="K5" s="79"/>
      <c r="L5" s="1"/>
      <c r="M5" s="32"/>
      <c r="Q5" s="1"/>
      <c r="R5" s="1"/>
    </row>
    <row r="6" spans="1:18" ht="24" customHeight="1" thickBot="1" x14ac:dyDescent="0.45">
      <c r="A6" s="39" t="s">
        <v>68</v>
      </c>
      <c r="B6" s="19" t="s">
        <v>69</v>
      </c>
      <c r="C6" s="26">
        <v>300</v>
      </c>
      <c r="D6" s="16" t="s">
        <v>64</v>
      </c>
      <c r="E6" s="85"/>
      <c r="F6" s="1"/>
      <c r="G6" s="1"/>
      <c r="H6" s="3" t="s">
        <v>70</v>
      </c>
      <c r="I6" s="1"/>
      <c r="J6" s="1"/>
      <c r="K6" s="1"/>
      <c r="M6" s="32"/>
      <c r="Q6" s="1"/>
      <c r="R6" s="1"/>
    </row>
    <row r="7" spans="1:18" ht="24" customHeight="1" thickBot="1" x14ac:dyDescent="0.45">
      <c r="A7" s="38"/>
      <c r="B7" s="19" t="s">
        <v>71</v>
      </c>
      <c r="C7" s="26">
        <v>100</v>
      </c>
      <c r="D7" s="16" t="s">
        <v>64</v>
      </c>
      <c r="E7" s="85" t="s">
        <v>67</v>
      </c>
      <c r="F7" s="1"/>
      <c r="G7" s="1"/>
      <c r="H7" s="9" t="s">
        <v>72</v>
      </c>
      <c r="I7" s="1"/>
      <c r="J7" s="1"/>
      <c r="K7" s="31">
        <f>Q36</f>
        <v>3180</v>
      </c>
      <c r="L7" s="1" t="s">
        <v>73</v>
      </c>
      <c r="M7" s="32"/>
      <c r="Q7" s="1"/>
      <c r="R7" s="1"/>
    </row>
    <row r="8" spans="1:18" ht="24" customHeight="1" thickBot="1" x14ac:dyDescent="0.45">
      <c r="A8" s="39" t="s">
        <v>74</v>
      </c>
      <c r="B8" s="19" t="s">
        <v>69</v>
      </c>
      <c r="C8" s="26">
        <v>400</v>
      </c>
      <c r="D8" s="16" t="s">
        <v>64</v>
      </c>
      <c r="E8" s="85"/>
      <c r="F8" s="3"/>
      <c r="G8" s="3"/>
      <c r="H8" s="37" t="s">
        <v>75</v>
      </c>
      <c r="I8" s="22"/>
      <c r="J8" s="22"/>
      <c r="K8" s="31">
        <v>4000</v>
      </c>
      <c r="L8" s="1" t="s">
        <v>73</v>
      </c>
      <c r="M8" s="32"/>
      <c r="Q8" s="1"/>
      <c r="R8" s="1"/>
    </row>
    <row r="9" spans="1:18" ht="24" customHeight="1" thickBot="1" x14ac:dyDescent="0.45">
      <c r="A9" s="38"/>
      <c r="B9" s="19" t="s">
        <v>71</v>
      </c>
      <c r="C9" s="26">
        <v>250</v>
      </c>
      <c r="D9" s="16" t="s">
        <v>64</v>
      </c>
      <c r="E9" s="85" t="s">
        <v>67</v>
      </c>
      <c r="F9" s="1"/>
      <c r="G9" s="1"/>
      <c r="H9" s="9" t="s">
        <v>76</v>
      </c>
      <c r="J9" s="23"/>
      <c r="K9" s="31">
        <f>MIN(K7:K8)</f>
        <v>3180</v>
      </c>
      <c r="L9" s="1" t="s">
        <v>73</v>
      </c>
      <c r="M9" s="32"/>
      <c r="Q9" s="11"/>
      <c r="R9" s="1"/>
    </row>
    <row r="10" spans="1:18" ht="24" customHeight="1" x14ac:dyDescent="0.4">
      <c r="A10" s="2"/>
      <c r="B10" s="85" t="s">
        <v>77</v>
      </c>
      <c r="C10" s="30"/>
      <c r="D10" s="16"/>
      <c r="E10" s="3"/>
      <c r="F10" s="1"/>
      <c r="G10" s="1"/>
      <c r="H10" s="85" t="s">
        <v>78</v>
      </c>
      <c r="I10" s="33"/>
      <c r="J10" s="23"/>
      <c r="K10" s="1"/>
      <c r="L10" s="1"/>
      <c r="M10" s="1"/>
      <c r="N10" s="1"/>
      <c r="Q10" s="11"/>
      <c r="R10" s="1"/>
    </row>
    <row r="11" spans="1:18" ht="24" customHeight="1" x14ac:dyDescent="0.4">
      <c r="A11" s="2"/>
      <c r="B11" s="85"/>
      <c r="C11" s="30"/>
      <c r="D11" s="16"/>
      <c r="E11" s="3"/>
      <c r="F11" s="1"/>
      <c r="G11" s="1"/>
      <c r="H11" s="24"/>
      <c r="I11" s="33"/>
      <c r="J11" s="23"/>
      <c r="K11" s="1"/>
      <c r="L11" s="1"/>
      <c r="M11" s="1"/>
      <c r="N11" s="1"/>
      <c r="Q11" s="11"/>
      <c r="R11" s="1"/>
    </row>
    <row r="12" spans="1:18" ht="24" customHeight="1" thickBot="1" x14ac:dyDescent="0.45">
      <c r="A12" s="2"/>
      <c r="B12" s="19"/>
      <c r="C12" s="30"/>
      <c r="D12" s="16"/>
      <c r="E12" s="3"/>
      <c r="F12" s="1"/>
      <c r="G12" s="1"/>
      <c r="H12" s="3" t="s">
        <v>79</v>
      </c>
      <c r="I12" s="24"/>
      <c r="J12" s="23"/>
      <c r="K12" s="1"/>
      <c r="L12" s="1"/>
      <c r="M12" s="1"/>
      <c r="N12" s="1"/>
      <c r="P12" s="1"/>
      <c r="Q12" s="11"/>
      <c r="R12" s="1"/>
    </row>
    <row r="13" spans="1:18" ht="24" customHeight="1" thickBot="1" x14ac:dyDescent="0.45">
      <c r="A13" s="3"/>
      <c r="B13" s="19"/>
      <c r="C13" s="30"/>
      <c r="D13" s="16"/>
      <c r="E13" s="3"/>
      <c r="H13" s="47" t="s">
        <v>80</v>
      </c>
      <c r="I13" s="34">
        <f>SUM(SUM(収支計画書!I21:I60),SUM(収支計画書!Y21:Y60),SUM(収支計画書!AO21:AO60))</f>
        <v>11.75</v>
      </c>
      <c r="J13" s="23" t="s">
        <v>81</v>
      </c>
      <c r="K13" s="1"/>
      <c r="L13" s="1"/>
      <c r="M13" s="1"/>
      <c r="N13" s="1"/>
      <c r="P13" s="1"/>
      <c r="Q13" s="11"/>
    </row>
    <row r="14" spans="1:18" ht="24" customHeight="1" x14ac:dyDescent="0.4">
      <c r="A14" s="3"/>
      <c r="B14" s="24"/>
      <c r="C14" s="30"/>
      <c r="D14" s="16"/>
      <c r="E14" s="3"/>
      <c r="H14" s="85" t="s">
        <v>82</v>
      </c>
      <c r="I14" s="35"/>
      <c r="J14" s="23"/>
      <c r="K14" s="1"/>
      <c r="L14" s="1"/>
      <c r="M14" s="1"/>
      <c r="N14" s="1"/>
      <c r="P14" s="1"/>
      <c r="Q14" s="11"/>
    </row>
    <row r="15" spans="1:18" ht="24" customHeight="1" thickBot="1" x14ac:dyDescent="0.45">
      <c r="A15" s="3" t="s">
        <v>83</v>
      </c>
      <c r="B15" s="5"/>
      <c r="C15" s="1"/>
      <c r="D15" s="1"/>
      <c r="E15" s="1"/>
      <c r="F15" s="88"/>
      <c r="G15" s="88"/>
      <c r="H15" s="88"/>
      <c r="I15" s="88"/>
      <c r="J15" s="88"/>
      <c r="K15" s="88"/>
      <c r="L15" s="88"/>
      <c r="M15" s="88"/>
      <c r="N15" s="88"/>
      <c r="O15" s="88"/>
      <c r="P15" s="1"/>
      <c r="Q15" s="1"/>
    </row>
    <row r="16" spans="1:18" ht="24" customHeight="1" x14ac:dyDescent="0.4">
      <c r="A16" s="86" t="s">
        <v>84</v>
      </c>
      <c r="B16" s="1"/>
      <c r="C16" s="1"/>
      <c r="D16" s="1"/>
      <c r="E16" s="1"/>
      <c r="F16" s="306" t="s">
        <v>85</v>
      </c>
      <c r="G16" s="307"/>
      <c r="H16" s="307"/>
      <c r="I16" s="307"/>
      <c r="J16" s="307"/>
      <c r="K16" s="307"/>
      <c r="L16" s="307"/>
      <c r="M16" s="307"/>
      <c r="N16" s="307"/>
      <c r="O16" s="308"/>
      <c r="P16" s="21" t="s">
        <v>86</v>
      </c>
      <c r="Q16" s="302" t="s">
        <v>87</v>
      </c>
    </row>
    <row r="17" spans="1:30" ht="24" customHeight="1" thickBot="1" x14ac:dyDescent="0.45">
      <c r="A17" s="86" t="s">
        <v>88</v>
      </c>
      <c r="B17" s="1"/>
      <c r="C17" s="1"/>
      <c r="D17" s="1"/>
      <c r="E17" s="122"/>
      <c r="F17" s="123" t="s">
        <v>89</v>
      </c>
      <c r="G17" s="87" t="s">
        <v>90</v>
      </c>
      <c r="H17" s="87" t="s">
        <v>91</v>
      </c>
      <c r="I17" s="87" t="s">
        <v>92</v>
      </c>
      <c r="J17" s="124" t="s">
        <v>93</v>
      </c>
      <c r="K17" s="124" t="s">
        <v>94</v>
      </c>
      <c r="L17" s="124" t="s">
        <v>95</v>
      </c>
      <c r="M17" s="124" t="s">
        <v>96</v>
      </c>
      <c r="N17" s="124" t="s">
        <v>97</v>
      </c>
      <c r="O17" s="124" t="s">
        <v>98</v>
      </c>
      <c r="P17" s="20" t="s">
        <v>99</v>
      </c>
      <c r="Q17" s="303"/>
    </row>
    <row r="18" spans="1:30" ht="31.5" customHeight="1" thickBot="1" x14ac:dyDescent="0.45">
      <c r="A18" s="304" t="s">
        <v>100</v>
      </c>
      <c r="B18" s="304"/>
      <c r="C18" s="304"/>
      <c r="D18" s="304"/>
      <c r="E18" s="305"/>
      <c r="F18" s="149"/>
      <c r="G18" s="149"/>
      <c r="H18" s="149"/>
      <c r="I18" s="324">
        <v>20</v>
      </c>
      <c r="J18" s="324">
        <v>20</v>
      </c>
      <c r="K18" s="324">
        <v>20</v>
      </c>
      <c r="L18" s="324">
        <v>20</v>
      </c>
      <c r="M18" s="324">
        <v>20</v>
      </c>
      <c r="N18" s="324">
        <v>20</v>
      </c>
      <c r="O18" s="324">
        <v>20</v>
      </c>
      <c r="P18" s="324">
        <v>20</v>
      </c>
      <c r="Q18" s="42">
        <f t="shared" ref="Q18:Q27" si="0">SUM(F18:P18)</f>
        <v>160</v>
      </c>
    </row>
    <row r="19" spans="1:30" ht="24" customHeight="1" thickTop="1" x14ac:dyDescent="0.4">
      <c r="A19" s="309" t="s">
        <v>101</v>
      </c>
      <c r="B19" s="297" t="s">
        <v>102</v>
      </c>
      <c r="C19" s="298" t="s">
        <v>103</v>
      </c>
      <c r="D19" s="299"/>
      <c r="E19" s="300"/>
      <c r="F19" s="150"/>
      <c r="G19" s="150"/>
      <c r="H19" s="150"/>
      <c r="I19" s="325">
        <v>1</v>
      </c>
      <c r="J19" s="325">
        <v>2</v>
      </c>
      <c r="K19" s="325">
        <v>1</v>
      </c>
      <c r="L19" s="325">
        <v>2</v>
      </c>
      <c r="M19" s="325">
        <v>1</v>
      </c>
      <c r="N19" s="325">
        <v>2</v>
      </c>
      <c r="O19" s="325">
        <v>1</v>
      </c>
      <c r="P19" s="325">
        <v>2</v>
      </c>
      <c r="Q19" s="143">
        <f t="shared" si="0"/>
        <v>12</v>
      </c>
      <c r="S19" s="11" t="s">
        <v>104</v>
      </c>
      <c r="T19" s="12">
        <f>F19</f>
        <v>0</v>
      </c>
      <c r="U19" s="12">
        <f t="shared" ref="U19:AD22" si="1">G19+T19</f>
        <v>0</v>
      </c>
      <c r="V19" s="12">
        <f t="shared" si="1"/>
        <v>0</v>
      </c>
      <c r="W19" s="12">
        <f t="shared" si="1"/>
        <v>1</v>
      </c>
      <c r="X19" s="12">
        <f t="shared" si="1"/>
        <v>3</v>
      </c>
      <c r="Y19" s="12">
        <f t="shared" si="1"/>
        <v>4</v>
      </c>
      <c r="Z19" s="12">
        <f t="shared" si="1"/>
        <v>6</v>
      </c>
      <c r="AA19" s="12">
        <f t="shared" si="1"/>
        <v>7</v>
      </c>
      <c r="AB19" s="12">
        <f t="shared" si="1"/>
        <v>9</v>
      </c>
      <c r="AC19" s="12">
        <f t="shared" si="1"/>
        <v>10</v>
      </c>
      <c r="AD19" s="12">
        <f t="shared" si="1"/>
        <v>12</v>
      </c>
    </row>
    <row r="20" spans="1:30" ht="24" customHeight="1" x14ac:dyDescent="0.4">
      <c r="A20" s="310"/>
      <c r="B20" s="283"/>
      <c r="C20" s="288" t="s">
        <v>105</v>
      </c>
      <c r="D20" s="289"/>
      <c r="E20" s="290"/>
      <c r="F20" s="149"/>
      <c r="G20" s="149"/>
      <c r="H20" s="149"/>
      <c r="I20" s="324">
        <v>0</v>
      </c>
      <c r="J20" s="324">
        <v>1</v>
      </c>
      <c r="K20" s="324">
        <v>1</v>
      </c>
      <c r="L20" s="324">
        <v>1</v>
      </c>
      <c r="M20" s="324">
        <v>1</v>
      </c>
      <c r="N20" s="324">
        <v>2</v>
      </c>
      <c r="O20" s="324">
        <v>2</v>
      </c>
      <c r="P20" s="324">
        <v>2</v>
      </c>
      <c r="Q20" s="42">
        <f t="shared" si="0"/>
        <v>10</v>
      </c>
      <c r="S20" s="11" t="s">
        <v>106</v>
      </c>
      <c r="T20" s="12">
        <f>F20</f>
        <v>0</v>
      </c>
      <c r="U20" s="12">
        <f t="shared" si="1"/>
        <v>0</v>
      </c>
      <c r="V20" s="12">
        <f t="shared" si="1"/>
        <v>0</v>
      </c>
      <c r="W20" s="12">
        <f t="shared" si="1"/>
        <v>0</v>
      </c>
      <c r="X20" s="12">
        <f t="shared" si="1"/>
        <v>1</v>
      </c>
      <c r="Y20" s="12">
        <f t="shared" si="1"/>
        <v>2</v>
      </c>
      <c r="Z20" s="12">
        <f t="shared" si="1"/>
        <v>3</v>
      </c>
      <c r="AA20" s="12">
        <f t="shared" si="1"/>
        <v>4</v>
      </c>
      <c r="AB20" s="12">
        <f t="shared" si="1"/>
        <v>6</v>
      </c>
      <c r="AC20" s="12">
        <f t="shared" si="1"/>
        <v>8</v>
      </c>
      <c r="AD20" s="12">
        <f t="shared" si="1"/>
        <v>10</v>
      </c>
    </row>
    <row r="21" spans="1:30" ht="24" customHeight="1" x14ac:dyDescent="0.4">
      <c r="A21" s="310"/>
      <c r="B21" s="283"/>
      <c r="C21" s="288" t="s">
        <v>107</v>
      </c>
      <c r="D21" s="289"/>
      <c r="E21" s="290"/>
      <c r="F21" s="149"/>
      <c r="G21" s="149"/>
      <c r="H21" s="149"/>
      <c r="I21" s="324">
        <v>1</v>
      </c>
      <c r="J21" s="324">
        <v>1</v>
      </c>
      <c r="K21" s="324">
        <v>2</v>
      </c>
      <c r="L21" s="324">
        <v>2</v>
      </c>
      <c r="M21" s="324">
        <v>2</v>
      </c>
      <c r="N21" s="324">
        <v>2</v>
      </c>
      <c r="O21" s="324">
        <v>3</v>
      </c>
      <c r="P21" s="324">
        <v>3</v>
      </c>
      <c r="Q21" s="42">
        <f t="shared" si="0"/>
        <v>16</v>
      </c>
      <c r="S21" s="11" t="s">
        <v>108</v>
      </c>
      <c r="T21" s="12">
        <f>F21</f>
        <v>0</v>
      </c>
      <c r="U21" s="12">
        <f t="shared" si="1"/>
        <v>0</v>
      </c>
      <c r="V21" s="12">
        <f t="shared" si="1"/>
        <v>0</v>
      </c>
      <c r="W21" s="12">
        <f t="shared" si="1"/>
        <v>1</v>
      </c>
      <c r="X21" s="12">
        <f t="shared" si="1"/>
        <v>2</v>
      </c>
      <c r="Y21" s="12">
        <f t="shared" si="1"/>
        <v>4</v>
      </c>
      <c r="Z21" s="12">
        <f t="shared" si="1"/>
        <v>6</v>
      </c>
      <c r="AA21" s="12">
        <f t="shared" si="1"/>
        <v>8</v>
      </c>
      <c r="AB21" s="12">
        <f t="shared" si="1"/>
        <v>10</v>
      </c>
      <c r="AC21" s="12">
        <f t="shared" si="1"/>
        <v>13</v>
      </c>
      <c r="AD21" s="12">
        <f t="shared" si="1"/>
        <v>16</v>
      </c>
    </row>
    <row r="22" spans="1:30" ht="24" customHeight="1" x14ac:dyDescent="0.4">
      <c r="A22" s="310"/>
      <c r="B22" s="283"/>
      <c r="C22" s="288" t="s">
        <v>109</v>
      </c>
      <c r="D22" s="289"/>
      <c r="E22" s="290"/>
      <c r="F22" s="149"/>
      <c r="G22" s="149"/>
      <c r="H22" s="149"/>
      <c r="I22" s="326">
        <f t="shared" ref="I22:P22" si="2">SUM(I19:I21)</f>
        <v>2</v>
      </c>
      <c r="J22" s="326">
        <f t="shared" si="2"/>
        <v>4</v>
      </c>
      <c r="K22" s="326">
        <f t="shared" si="2"/>
        <v>4</v>
      </c>
      <c r="L22" s="326">
        <f t="shared" si="2"/>
        <v>5</v>
      </c>
      <c r="M22" s="326">
        <f t="shared" si="2"/>
        <v>4</v>
      </c>
      <c r="N22" s="326">
        <f t="shared" si="2"/>
        <v>6</v>
      </c>
      <c r="O22" s="326">
        <f t="shared" si="2"/>
        <v>6</v>
      </c>
      <c r="P22" s="326">
        <f t="shared" si="2"/>
        <v>7</v>
      </c>
      <c r="Q22" s="42">
        <f t="shared" si="0"/>
        <v>38</v>
      </c>
      <c r="S22" s="11" t="s">
        <v>109</v>
      </c>
      <c r="T22" s="12">
        <f>F22</f>
        <v>0</v>
      </c>
      <c r="U22" s="12">
        <f t="shared" si="1"/>
        <v>0</v>
      </c>
      <c r="V22" s="12">
        <f t="shared" si="1"/>
        <v>0</v>
      </c>
      <c r="W22" s="12">
        <f t="shared" si="1"/>
        <v>2</v>
      </c>
      <c r="X22" s="12">
        <f t="shared" si="1"/>
        <v>6</v>
      </c>
      <c r="Y22" s="12">
        <f t="shared" si="1"/>
        <v>10</v>
      </c>
      <c r="Z22" s="12">
        <f t="shared" si="1"/>
        <v>15</v>
      </c>
      <c r="AA22" s="12">
        <f t="shared" si="1"/>
        <v>19</v>
      </c>
      <c r="AB22" s="12">
        <f t="shared" si="1"/>
        <v>25</v>
      </c>
      <c r="AC22" s="12">
        <f t="shared" si="1"/>
        <v>31</v>
      </c>
      <c r="AD22" s="12">
        <f t="shared" si="1"/>
        <v>38</v>
      </c>
    </row>
    <row r="23" spans="1:30" ht="24" customHeight="1" x14ac:dyDescent="0.4">
      <c r="A23" s="310"/>
      <c r="B23" s="282" t="s">
        <v>110</v>
      </c>
      <c r="C23" s="285" t="s">
        <v>103</v>
      </c>
      <c r="D23" s="286"/>
      <c r="E23" s="287"/>
      <c r="F23" s="151"/>
      <c r="G23" s="151"/>
      <c r="H23" s="151"/>
      <c r="I23" s="327">
        <v>1</v>
      </c>
      <c r="J23" s="327">
        <v>1</v>
      </c>
      <c r="K23" s="327">
        <v>1</v>
      </c>
      <c r="L23" s="327">
        <v>1</v>
      </c>
      <c r="M23" s="327">
        <v>1</v>
      </c>
      <c r="N23" s="327">
        <v>1</v>
      </c>
      <c r="O23" s="327">
        <v>1</v>
      </c>
      <c r="P23" s="327">
        <v>1</v>
      </c>
      <c r="Q23" s="42">
        <f t="shared" si="0"/>
        <v>8</v>
      </c>
      <c r="S23" s="11"/>
      <c r="T23" s="11"/>
      <c r="U23" s="11"/>
      <c r="V23" s="11"/>
      <c r="W23" s="11"/>
      <c r="X23" s="11"/>
      <c r="Y23" s="11"/>
      <c r="Z23" s="11"/>
      <c r="AA23" s="11"/>
      <c r="AB23" s="11"/>
      <c r="AC23" s="11"/>
    </row>
    <row r="24" spans="1:30" ht="24" customHeight="1" x14ac:dyDescent="0.4">
      <c r="A24" s="310"/>
      <c r="B24" s="283"/>
      <c r="C24" s="288" t="s">
        <v>105</v>
      </c>
      <c r="D24" s="289"/>
      <c r="E24" s="290"/>
      <c r="F24" s="152"/>
      <c r="G24" s="152"/>
      <c r="H24" s="152"/>
      <c r="I24" s="328">
        <v>0</v>
      </c>
      <c r="J24" s="328">
        <v>1</v>
      </c>
      <c r="K24" s="328">
        <v>1</v>
      </c>
      <c r="L24" s="328">
        <v>1</v>
      </c>
      <c r="M24" s="328">
        <v>1</v>
      </c>
      <c r="N24" s="328">
        <v>2</v>
      </c>
      <c r="O24" s="328">
        <v>2</v>
      </c>
      <c r="P24" s="328">
        <v>2</v>
      </c>
      <c r="Q24" s="42">
        <f>SUM(F24:P24)</f>
        <v>10</v>
      </c>
      <c r="S24" s="11"/>
      <c r="T24" s="11"/>
      <c r="U24" s="11"/>
      <c r="V24" s="11"/>
      <c r="W24" s="11"/>
      <c r="X24" s="11"/>
      <c r="Y24" s="11"/>
      <c r="Z24" s="11"/>
      <c r="AA24" s="11"/>
      <c r="AB24" s="11"/>
      <c r="AC24" s="11"/>
    </row>
    <row r="25" spans="1:30" ht="24" customHeight="1" thickBot="1" x14ac:dyDescent="0.45">
      <c r="A25" s="311"/>
      <c r="B25" s="284"/>
      <c r="C25" s="291" t="s">
        <v>107</v>
      </c>
      <c r="D25" s="292"/>
      <c r="E25" s="293"/>
      <c r="F25" s="153"/>
      <c r="G25" s="153"/>
      <c r="H25" s="153"/>
      <c r="I25" s="329">
        <v>0</v>
      </c>
      <c r="J25" s="329">
        <v>1</v>
      </c>
      <c r="K25" s="329">
        <v>1</v>
      </c>
      <c r="L25" s="329">
        <v>2</v>
      </c>
      <c r="M25" s="329">
        <v>2</v>
      </c>
      <c r="N25" s="329">
        <v>2</v>
      </c>
      <c r="O25" s="329">
        <v>2</v>
      </c>
      <c r="P25" s="329">
        <v>2</v>
      </c>
      <c r="Q25" s="42">
        <f t="shared" si="0"/>
        <v>12</v>
      </c>
      <c r="S25" s="11"/>
      <c r="T25" s="11"/>
      <c r="U25" s="11"/>
      <c r="V25" s="11"/>
      <c r="W25" s="11"/>
      <c r="X25" s="11"/>
      <c r="Y25" s="11"/>
      <c r="Z25" s="11"/>
      <c r="AA25" s="11"/>
      <c r="AB25" s="11"/>
      <c r="AC25" s="11"/>
    </row>
    <row r="26" spans="1:30" ht="24" customHeight="1" thickTop="1" x14ac:dyDescent="0.4">
      <c r="A26" s="294" t="s">
        <v>111</v>
      </c>
      <c r="B26" s="297" t="s">
        <v>102</v>
      </c>
      <c r="C26" s="298" t="s">
        <v>103</v>
      </c>
      <c r="D26" s="299"/>
      <c r="E26" s="300"/>
      <c r="F26" s="150"/>
      <c r="G26" s="150"/>
      <c r="H26" s="150"/>
      <c r="I26" s="43">
        <f t="shared" ref="I26:P26" si="3">$C$5*I19</f>
        <v>180</v>
      </c>
      <c r="J26" s="43">
        <f t="shared" si="3"/>
        <v>360</v>
      </c>
      <c r="K26" s="43">
        <f t="shared" si="3"/>
        <v>180</v>
      </c>
      <c r="L26" s="43">
        <f t="shared" si="3"/>
        <v>360</v>
      </c>
      <c r="M26" s="43">
        <f t="shared" si="3"/>
        <v>180</v>
      </c>
      <c r="N26" s="43">
        <f t="shared" si="3"/>
        <v>360</v>
      </c>
      <c r="O26" s="43">
        <f t="shared" si="3"/>
        <v>180</v>
      </c>
      <c r="P26" s="43">
        <f t="shared" si="3"/>
        <v>360</v>
      </c>
      <c r="Q26" s="44">
        <f t="shared" si="0"/>
        <v>2160</v>
      </c>
      <c r="S26" s="11" t="s">
        <v>104</v>
      </c>
      <c r="T26" s="12">
        <f t="shared" ref="T26:T40" si="4">F26</f>
        <v>0</v>
      </c>
      <c r="U26" s="12">
        <f t="shared" ref="U26:U40" si="5">G26+T26</f>
        <v>0</v>
      </c>
      <c r="V26" s="12">
        <f t="shared" ref="V26:V40" si="6">H26+U26</f>
        <v>0</v>
      </c>
      <c r="W26" s="12">
        <f t="shared" ref="W26:W40" si="7">I26+V26</f>
        <v>180</v>
      </c>
      <c r="X26" s="12">
        <f t="shared" ref="X26:X40" si="8">J26+W26</f>
        <v>540</v>
      </c>
      <c r="Y26" s="12">
        <f t="shared" ref="Y26:Y40" si="9">K26+X26</f>
        <v>720</v>
      </c>
      <c r="Z26" s="12">
        <f t="shared" ref="Z26:Z40" si="10">L26+Y26</f>
        <v>1080</v>
      </c>
      <c r="AA26" s="12">
        <f t="shared" ref="AA26:AA40" si="11">M26+Z26</f>
        <v>1260</v>
      </c>
      <c r="AB26" s="12">
        <f t="shared" ref="AB26:AB40" si="12">N26+AA26</f>
        <v>1620</v>
      </c>
      <c r="AC26" s="12">
        <f t="shared" ref="AC26:AC40" si="13">O26+AB26</f>
        <v>1800</v>
      </c>
      <c r="AD26" s="12">
        <f t="shared" ref="AD26:AD40" si="14">P26+AC26</f>
        <v>2160</v>
      </c>
    </row>
    <row r="27" spans="1:30" ht="24" customHeight="1" x14ac:dyDescent="0.4">
      <c r="A27" s="295"/>
      <c r="B27" s="283"/>
      <c r="C27" s="288" t="s">
        <v>105</v>
      </c>
      <c r="D27" s="289"/>
      <c r="E27" s="290"/>
      <c r="F27" s="154"/>
      <c r="G27" s="154"/>
      <c r="H27" s="154"/>
      <c r="I27" s="36">
        <f t="shared" ref="I27:P27" si="15">$C$7*I20</f>
        <v>0</v>
      </c>
      <c r="J27" s="36">
        <f t="shared" si="15"/>
        <v>100</v>
      </c>
      <c r="K27" s="36">
        <f t="shared" si="15"/>
        <v>100</v>
      </c>
      <c r="L27" s="36">
        <f t="shared" si="15"/>
        <v>100</v>
      </c>
      <c r="M27" s="36">
        <f t="shared" si="15"/>
        <v>100</v>
      </c>
      <c r="N27" s="36">
        <f t="shared" si="15"/>
        <v>200</v>
      </c>
      <c r="O27" s="36">
        <f t="shared" si="15"/>
        <v>200</v>
      </c>
      <c r="P27" s="36">
        <f t="shared" si="15"/>
        <v>200</v>
      </c>
      <c r="Q27" s="40">
        <f t="shared" si="0"/>
        <v>1000</v>
      </c>
      <c r="S27" s="11" t="s">
        <v>106</v>
      </c>
      <c r="T27" s="12">
        <f t="shared" si="4"/>
        <v>0</v>
      </c>
      <c r="U27" s="12">
        <f t="shared" si="5"/>
        <v>0</v>
      </c>
      <c r="V27" s="12">
        <f t="shared" si="6"/>
        <v>0</v>
      </c>
      <c r="W27" s="12">
        <f t="shared" si="7"/>
        <v>0</v>
      </c>
      <c r="X27" s="12">
        <f t="shared" si="8"/>
        <v>100</v>
      </c>
      <c r="Y27" s="12">
        <f t="shared" si="9"/>
        <v>200</v>
      </c>
      <c r="Z27" s="12">
        <f t="shared" si="10"/>
        <v>300</v>
      </c>
      <c r="AA27" s="12">
        <f t="shared" si="11"/>
        <v>400</v>
      </c>
      <c r="AB27" s="12">
        <f t="shared" si="12"/>
        <v>600</v>
      </c>
      <c r="AC27" s="12">
        <f t="shared" si="13"/>
        <v>800</v>
      </c>
      <c r="AD27" s="12">
        <f t="shared" si="14"/>
        <v>1000</v>
      </c>
    </row>
    <row r="28" spans="1:30" ht="24" customHeight="1" x14ac:dyDescent="0.4">
      <c r="A28" s="295"/>
      <c r="B28" s="283"/>
      <c r="C28" s="288" t="s">
        <v>107</v>
      </c>
      <c r="D28" s="289"/>
      <c r="E28" s="290"/>
      <c r="F28" s="149"/>
      <c r="G28" s="149"/>
      <c r="H28" s="149"/>
      <c r="I28" s="83">
        <f t="shared" ref="I28:P28" si="16">$C$9*I21</f>
        <v>250</v>
      </c>
      <c r="J28" s="83">
        <f t="shared" si="16"/>
        <v>250</v>
      </c>
      <c r="K28" s="83">
        <f t="shared" si="16"/>
        <v>500</v>
      </c>
      <c r="L28" s="83">
        <f t="shared" si="16"/>
        <v>500</v>
      </c>
      <c r="M28" s="83">
        <f t="shared" si="16"/>
        <v>500</v>
      </c>
      <c r="N28" s="83">
        <f t="shared" si="16"/>
        <v>500</v>
      </c>
      <c r="O28" s="83">
        <f t="shared" si="16"/>
        <v>750</v>
      </c>
      <c r="P28" s="83">
        <f t="shared" si="16"/>
        <v>750</v>
      </c>
      <c r="Q28" s="40">
        <f t="shared" ref="Q28:Q32" si="17">SUM(F28:P28)</f>
        <v>4000</v>
      </c>
      <c r="S28" s="11" t="s">
        <v>108</v>
      </c>
      <c r="T28" s="12">
        <f t="shared" si="4"/>
        <v>0</v>
      </c>
      <c r="U28" s="12">
        <f t="shared" si="5"/>
        <v>0</v>
      </c>
      <c r="V28" s="12">
        <f t="shared" si="6"/>
        <v>0</v>
      </c>
      <c r="W28" s="12">
        <f t="shared" si="7"/>
        <v>250</v>
      </c>
      <c r="X28" s="12">
        <f t="shared" si="8"/>
        <v>500</v>
      </c>
      <c r="Y28" s="12">
        <f t="shared" si="9"/>
        <v>1000</v>
      </c>
      <c r="Z28" s="12">
        <f t="shared" si="10"/>
        <v>1500</v>
      </c>
      <c r="AA28" s="12">
        <f t="shared" si="11"/>
        <v>2000</v>
      </c>
      <c r="AB28" s="12">
        <f t="shared" si="12"/>
        <v>2500</v>
      </c>
      <c r="AC28" s="12">
        <f t="shared" si="13"/>
        <v>3250</v>
      </c>
      <c r="AD28" s="12">
        <f t="shared" si="14"/>
        <v>4000</v>
      </c>
    </row>
    <row r="29" spans="1:30" ht="24" customHeight="1" x14ac:dyDescent="0.4">
      <c r="A29" s="295"/>
      <c r="B29" s="283"/>
      <c r="C29" s="288" t="s">
        <v>109</v>
      </c>
      <c r="D29" s="289"/>
      <c r="E29" s="290"/>
      <c r="F29" s="149"/>
      <c r="G29" s="149"/>
      <c r="H29" s="149"/>
      <c r="I29" s="83">
        <f t="shared" ref="I29:O29" si="18">SUM(I26:I28)</f>
        <v>430</v>
      </c>
      <c r="J29" s="83">
        <f t="shared" si="18"/>
        <v>710</v>
      </c>
      <c r="K29" s="83">
        <f t="shared" si="18"/>
        <v>780</v>
      </c>
      <c r="L29" s="83">
        <f t="shared" si="18"/>
        <v>960</v>
      </c>
      <c r="M29" s="83">
        <f t="shared" si="18"/>
        <v>780</v>
      </c>
      <c r="N29" s="83">
        <f t="shared" si="18"/>
        <v>1060</v>
      </c>
      <c r="O29" s="83">
        <f t="shared" si="18"/>
        <v>1130</v>
      </c>
      <c r="P29" s="83">
        <f>SUM(P26:P28)</f>
        <v>1310</v>
      </c>
      <c r="Q29" s="40">
        <f t="shared" si="17"/>
        <v>7160</v>
      </c>
      <c r="S29" s="11" t="s">
        <v>109</v>
      </c>
      <c r="T29" s="12">
        <f t="shared" si="4"/>
        <v>0</v>
      </c>
      <c r="U29" s="12">
        <f t="shared" si="5"/>
        <v>0</v>
      </c>
      <c r="V29" s="12">
        <f t="shared" si="6"/>
        <v>0</v>
      </c>
      <c r="W29" s="12">
        <f t="shared" si="7"/>
        <v>430</v>
      </c>
      <c r="X29" s="12">
        <f t="shared" si="8"/>
        <v>1140</v>
      </c>
      <c r="Y29" s="12">
        <f t="shared" si="9"/>
        <v>1920</v>
      </c>
      <c r="Z29" s="12">
        <f t="shared" si="10"/>
        <v>2880</v>
      </c>
      <c r="AA29" s="12">
        <f t="shared" si="11"/>
        <v>3660</v>
      </c>
      <c r="AB29" s="12">
        <f t="shared" si="12"/>
        <v>4720</v>
      </c>
      <c r="AC29" s="12">
        <f t="shared" si="13"/>
        <v>5850</v>
      </c>
      <c r="AD29" s="12">
        <f t="shared" si="14"/>
        <v>7160</v>
      </c>
    </row>
    <row r="30" spans="1:30" ht="24" customHeight="1" x14ac:dyDescent="0.4">
      <c r="A30" s="295"/>
      <c r="B30" s="282" t="s">
        <v>112</v>
      </c>
      <c r="C30" s="285" t="s">
        <v>103</v>
      </c>
      <c r="D30" s="286"/>
      <c r="E30" s="287"/>
      <c r="F30" s="151"/>
      <c r="G30" s="151"/>
      <c r="H30" s="151"/>
      <c r="I30" s="327">
        <v>10</v>
      </c>
      <c r="J30" s="327">
        <v>10</v>
      </c>
      <c r="K30" s="327">
        <v>10</v>
      </c>
      <c r="L30" s="327">
        <v>10</v>
      </c>
      <c r="M30" s="327">
        <v>10</v>
      </c>
      <c r="N30" s="327">
        <v>10</v>
      </c>
      <c r="O30" s="327">
        <v>10</v>
      </c>
      <c r="P30" s="327">
        <v>10</v>
      </c>
      <c r="Q30" s="40">
        <f t="shared" si="17"/>
        <v>80</v>
      </c>
      <c r="R30" s="11"/>
      <c r="S30" s="11"/>
      <c r="T30" s="11"/>
      <c r="U30" s="11"/>
      <c r="V30" s="11"/>
      <c r="W30" s="11"/>
      <c r="X30" s="11"/>
      <c r="Y30" s="11"/>
      <c r="Z30" s="11"/>
      <c r="AA30" s="11"/>
      <c r="AB30" s="11"/>
    </row>
    <row r="31" spans="1:30" ht="24" customHeight="1" x14ac:dyDescent="0.4">
      <c r="A31" s="295"/>
      <c r="B31" s="283"/>
      <c r="C31" s="288" t="s">
        <v>105</v>
      </c>
      <c r="D31" s="289"/>
      <c r="E31" s="290"/>
      <c r="F31" s="152"/>
      <c r="G31" s="152"/>
      <c r="H31" s="152"/>
      <c r="I31" s="328">
        <v>0</v>
      </c>
      <c r="J31" s="328">
        <v>20</v>
      </c>
      <c r="K31" s="328">
        <v>20</v>
      </c>
      <c r="L31" s="328">
        <v>20</v>
      </c>
      <c r="M31" s="328">
        <v>20</v>
      </c>
      <c r="N31" s="328">
        <v>40</v>
      </c>
      <c r="O31" s="328">
        <v>40</v>
      </c>
      <c r="P31" s="328">
        <v>40</v>
      </c>
      <c r="Q31" s="40">
        <f t="shared" si="17"/>
        <v>200</v>
      </c>
      <c r="R31" s="11"/>
      <c r="S31" s="11"/>
      <c r="T31" s="11"/>
      <c r="U31" s="11"/>
      <c r="V31" s="11"/>
      <c r="W31" s="11"/>
      <c r="X31" s="11"/>
      <c r="Y31" s="11"/>
      <c r="Z31" s="11"/>
      <c r="AA31" s="11"/>
      <c r="AB31" s="11"/>
    </row>
    <row r="32" spans="1:30" ht="24" customHeight="1" thickBot="1" x14ac:dyDescent="0.45">
      <c r="A32" s="296"/>
      <c r="B32" s="284"/>
      <c r="C32" s="291" t="s">
        <v>107</v>
      </c>
      <c r="D32" s="292"/>
      <c r="E32" s="293"/>
      <c r="F32" s="153"/>
      <c r="G32" s="153"/>
      <c r="H32" s="153"/>
      <c r="I32" s="329">
        <v>0</v>
      </c>
      <c r="J32" s="329">
        <v>30</v>
      </c>
      <c r="K32" s="329">
        <v>30</v>
      </c>
      <c r="L32" s="329">
        <v>60</v>
      </c>
      <c r="M32" s="329">
        <v>60</v>
      </c>
      <c r="N32" s="329">
        <v>60</v>
      </c>
      <c r="O32" s="329">
        <v>60</v>
      </c>
      <c r="P32" s="329">
        <v>60</v>
      </c>
      <c r="Q32" s="40">
        <f t="shared" si="17"/>
        <v>360</v>
      </c>
      <c r="R32" s="11"/>
      <c r="S32" s="11"/>
      <c r="T32" s="11"/>
      <c r="U32" s="11"/>
      <c r="V32" s="11"/>
      <c r="W32" s="11"/>
      <c r="X32" s="11"/>
      <c r="Y32" s="11"/>
      <c r="Z32" s="11"/>
      <c r="AA32" s="11"/>
      <c r="AB32" s="11"/>
    </row>
    <row r="33" spans="1:30" ht="24" customHeight="1" thickTop="1" x14ac:dyDescent="0.4">
      <c r="A33" s="309" t="s">
        <v>113</v>
      </c>
      <c r="B33" s="297" t="s">
        <v>114</v>
      </c>
      <c r="C33" s="298" t="s">
        <v>103</v>
      </c>
      <c r="D33" s="299"/>
      <c r="E33" s="300"/>
      <c r="F33" s="150"/>
      <c r="G33" s="150"/>
      <c r="H33" s="150"/>
      <c r="I33" s="330">
        <f t="shared" ref="I33:P33" si="19">ROUNDDOWN(IF($C$5=0,0,IF($C$5*$L$4&gt;100,100*I19,$C$5*$L$4*I19)),0)</f>
        <v>90</v>
      </c>
      <c r="J33" s="330">
        <f t="shared" si="19"/>
        <v>180</v>
      </c>
      <c r="K33" s="330">
        <f t="shared" si="19"/>
        <v>90</v>
      </c>
      <c r="L33" s="330">
        <f t="shared" si="19"/>
        <v>180</v>
      </c>
      <c r="M33" s="330">
        <f t="shared" si="19"/>
        <v>90</v>
      </c>
      <c r="N33" s="330">
        <f t="shared" si="19"/>
        <v>180</v>
      </c>
      <c r="O33" s="330">
        <f t="shared" si="19"/>
        <v>90</v>
      </c>
      <c r="P33" s="330">
        <f t="shared" si="19"/>
        <v>180</v>
      </c>
      <c r="Q33" s="44">
        <f>SUM(F33:P33)</f>
        <v>1080</v>
      </c>
      <c r="S33" s="11" t="s">
        <v>104</v>
      </c>
      <c r="T33" s="12">
        <f t="shared" si="4"/>
        <v>0</v>
      </c>
      <c r="U33" s="12">
        <f t="shared" si="5"/>
        <v>0</v>
      </c>
      <c r="V33" s="12">
        <f t="shared" si="6"/>
        <v>0</v>
      </c>
      <c r="W33" s="12">
        <f t="shared" si="7"/>
        <v>90</v>
      </c>
      <c r="X33" s="12">
        <f t="shared" si="8"/>
        <v>270</v>
      </c>
      <c r="Y33" s="12">
        <f t="shared" si="9"/>
        <v>360</v>
      </c>
      <c r="Z33" s="12">
        <f t="shared" si="10"/>
        <v>540</v>
      </c>
      <c r="AA33" s="12">
        <f t="shared" si="11"/>
        <v>630</v>
      </c>
      <c r="AB33" s="12">
        <f t="shared" si="12"/>
        <v>810</v>
      </c>
      <c r="AC33" s="12">
        <f t="shared" si="13"/>
        <v>900</v>
      </c>
      <c r="AD33" s="12">
        <f t="shared" si="14"/>
        <v>1080</v>
      </c>
    </row>
    <row r="34" spans="1:30" ht="24" customHeight="1" x14ac:dyDescent="0.4">
      <c r="A34" s="310"/>
      <c r="B34" s="283"/>
      <c r="C34" s="288" t="s">
        <v>105</v>
      </c>
      <c r="D34" s="289"/>
      <c r="E34" s="290"/>
      <c r="F34" s="154"/>
      <c r="G34" s="154"/>
      <c r="H34" s="154"/>
      <c r="I34" s="331">
        <f t="shared" ref="I34:P34" si="20">ROUNDDOWN(IF($C$7=0,0,IF($C$7*$L$4&gt;100,100*I20,$C$7*$L$4*I20)),0)</f>
        <v>0</v>
      </c>
      <c r="J34" s="331">
        <f t="shared" si="20"/>
        <v>50</v>
      </c>
      <c r="K34" s="331">
        <f t="shared" si="20"/>
        <v>50</v>
      </c>
      <c r="L34" s="331">
        <f t="shared" si="20"/>
        <v>50</v>
      </c>
      <c r="M34" s="331">
        <f t="shared" si="20"/>
        <v>50</v>
      </c>
      <c r="N34" s="331">
        <f t="shared" si="20"/>
        <v>100</v>
      </c>
      <c r="O34" s="331">
        <f t="shared" si="20"/>
        <v>100</v>
      </c>
      <c r="P34" s="331">
        <f t="shared" si="20"/>
        <v>100</v>
      </c>
      <c r="Q34" s="41">
        <f>SUM(F34:P34)</f>
        <v>500</v>
      </c>
      <c r="S34" s="11" t="s">
        <v>106</v>
      </c>
      <c r="T34" s="12">
        <f t="shared" si="4"/>
        <v>0</v>
      </c>
      <c r="U34" s="12">
        <f t="shared" si="5"/>
        <v>0</v>
      </c>
      <c r="V34" s="12">
        <f t="shared" si="6"/>
        <v>0</v>
      </c>
      <c r="W34" s="12">
        <f t="shared" si="7"/>
        <v>0</v>
      </c>
      <c r="X34" s="12">
        <f t="shared" si="8"/>
        <v>50</v>
      </c>
      <c r="Y34" s="12">
        <f t="shared" si="9"/>
        <v>100</v>
      </c>
      <c r="Z34" s="12">
        <f t="shared" si="10"/>
        <v>150</v>
      </c>
      <c r="AA34" s="12">
        <f t="shared" si="11"/>
        <v>200</v>
      </c>
      <c r="AB34" s="12">
        <f t="shared" si="12"/>
        <v>300</v>
      </c>
      <c r="AC34" s="12">
        <f t="shared" si="13"/>
        <v>400</v>
      </c>
      <c r="AD34" s="12">
        <f t="shared" si="14"/>
        <v>500</v>
      </c>
    </row>
    <row r="35" spans="1:30" ht="24" customHeight="1" x14ac:dyDescent="0.4">
      <c r="A35" s="310"/>
      <c r="B35" s="283"/>
      <c r="C35" s="288" t="s">
        <v>107</v>
      </c>
      <c r="D35" s="289"/>
      <c r="E35" s="290"/>
      <c r="F35" s="149"/>
      <c r="G35" s="149"/>
      <c r="H35" s="149"/>
      <c r="I35" s="326">
        <f t="shared" ref="I35:P35" si="21">ROUNDDOWN(IF($C$9=0,0,IF($C$9*$L$4&gt;100,100*I21,$C$9*$L$4*I21)),0)</f>
        <v>100</v>
      </c>
      <c r="J35" s="326">
        <f t="shared" si="21"/>
        <v>100</v>
      </c>
      <c r="K35" s="326">
        <f t="shared" si="21"/>
        <v>200</v>
      </c>
      <c r="L35" s="326">
        <f t="shared" si="21"/>
        <v>200</v>
      </c>
      <c r="M35" s="326">
        <f t="shared" si="21"/>
        <v>200</v>
      </c>
      <c r="N35" s="326">
        <f t="shared" si="21"/>
        <v>200</v>
      </c>
      <c r="O35" s="326">
        <f t="shared" si="21"/>
        <v>300</v>
      </c>
      <c r="P35" s="326">
        <f t="shared" si="21"/>
        <v>300</v>
      </c>
      <c r="Q35" s="41">
        <f t="shared" ref="Q35" si="22">SUM(F35:P35)</f>
        <v>1600</v>
      </c>
      <c r="S35" s="11" t="s">
        <v>108</v>
      </c>
      <c r="T35" s="12">
        <f t="shared" si="4"/>
        <v>0</v>
      </c>
      <c r="U35" s="12">
        <f t="shared" si="5"/>
        <v>0</v>
      </c>
      <c r="V35" s="12">
        <f t="shared" si="6"/>
        <v>0</v>
      </c>
      <c r="W35" s="12">
        <f t="shared" si="7"/>
        <v>100</v>
      </c>
      <c r="X35" s="12">
        <f t="shared" si="8"/>
        <v>200</v>
      </c>
      <c r="Y35" s="12">
        <f t="shared" si="9"/>
        <v>400</v>
      </c>
      <c r="Z35" s="12">
        <f t="shared" si="10"/>
        <v>600</v>
      </c>
      <c r="AA35" s="12">
        <f t="shared" si="11"/>
        <v>800</v>
      </c>
      <c r="AB35" s="12">
        <f t="shared" si="12"/>
        <v>1000</v>
      </c>
      <c r="AC35" s="12">
        <f t="shared" si="13"/>
        <v>1300</v>
      </c>
      <c r="AD35" s="12">
        <f t="shared" si="14"/>
        <v>1600</v>
      </c>
    </row>
    <row r="36" spans="1:30" ht="24" customHeight="1" thickBot="1" x14ac:dyDescent="0.45">
      <c r="A36" s="311"/>
      <c r="B36" s="284"/>
      <c r="C36" s="285" t="s">
        <v>109</v>
      </c>
      <c r="D36" s="286"/>
      <c r="E36" s="287"/>
      <c r="F36" s="154"/>
      <c r="G36" s="154"/>
      <c r="H36" s="154"/>
      <c r="I36" s="331">
        <f t="shared" ref="I36:P36" si="23">SUM(I33:I35)</f>
        <v>190</v>
      </c>
      <c r="J36" s="331">
        <f t="shared" si="23"/>
        <v>330</v>
      </c>
      <c r="K36" s="331">
        <f>SUM(K33:K35)</f>
        <v>340</v>
      </c>
      <c r="L36" s="331">
        <f t="shared" si="23"/>
        <v>430</v>
      </c>
      <c r="M36" s="331">
        <f t="shared" si="23"/>
        <v>340</v>
      </c>
      <c r="N36" s="331">
        <f t="shared" si="23"/>
        <v>480</v>
      </c>
      <c r="O36" s="331">
        <f t="shared" si="23"/>
        <v>490</v>
      </c>
      <c r="P36" s="331">
        <f t="shared" si="23"/>
        <v>580</v>
      </c>
      <c r="Q36" s="41">
        <f>SUM(F36:P36)</f>
        <v>3180</v>
      </c>
      <c r="S36" s="11" t="s">
        <v>109</v>
      </c>
      <c r="T36" s="12">
        <f t="shared" si="4"/>
        <v>0</v>
      </c>
      <c r="U36" s="12">
        <f t="shared" si="5"/>
        <v>0</v>
      </c>
      <c r="V36" s="12">
        <f t="shared" si="6"/>
        <v>0</v>
      </c>
      <c r="W36" s="12">
        <f t="shared" si="7"/>
        <v>190</v>
      </c>
      <c r="X36" s="12">
        <f t="shared" si="8"/>
        <v>520</v>
      </c>
      <c r="Y36" s="12">
        <f t="shared" si="9"/>
        <v>860</v>
      </c>
      <c r="Z36" s="12">
        <f t="shared" si="10"/>
        <v>1290</v>
      </c>
      <c r="AA36" s="12">
        <f t="shared" si="11"/>
        <v>1630</v>
      </c>
      <c r="AB36" s="12">
        <f t="shared" si="12"/>
        <v>2110</v>
      </c>
      <c r="AC36" s="12">
        <f t="shared" si="13"/>
        <v>2600</v>
      </c>
      <c r="AD36" s="12">
        <f t="shared" si="14"/>
        <v>3180</v>
      </c>
    </row>
    <row r="37" spans="1:30" ht="24" customHeight="1" thickTop="1" x14ac:dyDescent="0.4">
      <c r="A37" s="312" t="s">
        <v>115</v>
      </c>
      <c r="B37" s="297" t="s">
        <v>114</v>
      </c>
      <c r="C37" s="298" t="s">
        <v>103</v>
      </c>
      <c r="D37" s="299"/>
      <c r="E37" s="300"/>
      <c r="F37" s="150"/>
      <c r="G37" s="150"/>
      <c r="H37" s="150"/>
      <c r="I37" s="330">
        <f t="shared" ref="I37:P37" si="24">I33/$I$13</f>
        <v>7.6595744680851068</v>
      </c>
      <c r="J37" s="330">
        <f t="shared" si="24"/>
        <v>15.319148936170214</v>
      </c>
      <c r="K37" s="330">
        <f t="shared" si="24"/>
        <v>7.6595744680851068</v>
      </c>
      <c r="L37" s="330">
        <f t="shared" si="24"/>
        <v>15.319148936170214</v>
      </c>
      <c r="M37" s="330">
        <f t="shared" si="24"/>
        <v>7.6595744680851068</v>
      </c>
      <c r="N37" s="330">
        <f t="shared" si="24"/>
        <v>15.319148936170214</v>
      </c>
      <c r="O37" s="330">
        <f t="shared" si="24"/>
        <v>7.6595744680851068</v>
      </c>
      <c r="P37" s="330">
        <f t="shared" si="24"/>
        <v>15.319148936170214</v>
      </c>
      <c r="Q37" s="45">
        <f>SUM(F37:P37)</f>
        <v>91.914893617021278</v>
      </c>
      <c r="S37" s="11" t="s">
        <v>104</v>
      </c>
      <c r="T37" s="12">
        <f t="shared" si="4"/>
        <v>0</v>
      </c>
      <c r="U37" s="12">
        <f t="shared" si="5"/>
        <v>0</v>
      </c>
      <c r="V37" s="12">
        <f t="shared" si="6"/>
        <v>0</v>
      </c>
      <c r="W37" s="12">
        <f t="shared" si="7"/>
        <v>7.6595744680851068</v>
      </c>
      <c r="X37" s="12">
        <f t="shared" si="8"/>
        <v>22.978723404255319</v>
      </c>
      <c r="Y37" s="12">
        <f t="shared" si="9"/>
        <v>30.638297872340427</v>
      </c>
      <c r="Z37" s="12">
        <f t="shared" si="10"/>
        <v>45.957446808510639</v>
      </c>
      <c r="AA37" s="12">
        <f t="shared" si="11"/>
        <v>53.617021276595743</v>
      </c>
      <c r="AB37" s="12">
        <f t="shared" si="12"/>
        <v>68.936170212765958</v>
      </c>
      <c r="AC37" s="12">
        <f t="shared" si="13"/>
        <v>76.59574468085107</v>
      </c>
      <c r="AD37" s="12">
        <f t="shared" si="14"/>
        <v>91.914893617021278</v>
      </c>
    </row>
    <row r="38" spans="1:30" ht="24" customHeight="1" x14ac:dyDescent="0.4">
      <c r="A38" s="313"/>
      <c r="B38" s="283"/>
      <c r="C38" s="288" t="s">
        <v>105</v>
      </c>
      <c r="D38" s="289"/>
      <c r="E38" s="290"/>
      <c r="F38" s="154"/>
      <c r="G38" s="154"/>
      <c r="H38" s="154"/>
      <c r="I38" s="331">
        <f t="shared" ref="I38:P38" si="25">I34/$I$13</f>
        <v>0</v>
      </c>
      <c r="J38" s="331">
        <f t="shared" si="25"/>
        <v>4.2553191489361701</v>
      </c>
      <c r="K38" s="331">
        <f t="shared" si="25"/>
        <v>4.2553191489361701</v>
      </c>
      <c r="L38" s="331">
        <f t="shared" si="25"/>
        <v>4.2553191489361701</v>
      </c>
      <c r="M38" s="331">
        <f t="shared" si="25"/>
        <v>4.2553191489361701</v>
      </c>
      <c r="N38" s="331">
        <f t="shared" si="25"/>
        <v>8.5106382978723403</v>
      </c>
      <c r="O38" s="331">
        <f t="shared" si="25"/>
        <v>8.5106382978723403</v>
      </c>
      <c r="P38" s="331">
        <f t="shared" si="25"/>
        <v>8.5106382978723403</v>
      </c>
      <c r="Q38" s="15">
        <f>SUM(F38:P38)</f>
        <v>42.553191489361701</v>
      </c>
      <c r="S38" s="11" t="s">
        <v>106</v>
      </c>
      <c r="T38" s="12">
        <f t="shared" si="4"/>
        <v>0</v>
      </c>
      <c r="U38" s="12">
        <f t="shared" si="5"/>
        <v>0</v>
      </c>
      <c r="V38" s="12">
        <f t="shared" si="6"/>
        <v>0</v>
      </c>
      <c r="W38" s="12">
        <f t="shared" si="7"/>
        <v>0</v>
      </c>
      <c r="X38" s="12">
        <f t="shared" si="8"/>
        <v>4.2553191489361701</v>
      </c>
      <c r="Y38" s="12">
        <f t="shared" si="9"/>
        <v>8.5106382978723403</v>
      </c>
      <c r="Z38" s="12">
        <f t="shared" si="10"/>
        <v>12.76595744680851</v>
      </c>
      <c r="AA38" s="12">
        <f t="shared" si="11"/>
        <v>17.021276595744681</v>
      </c>
      <c r="AB38" s="12">
        <f t="shared" si="12"/>
        <v>25.531914893617021</v>
      </c>
      <c r="AC38" s="12">
        <f t="shared" si="13"/>
        <v>34.042553191489361</v>
      </c>
      <c r="AD38" s="12">
        <f t="shared" si="14"/>
        <v>42.553191489361701</v>
      </c>
    </row>
    <row r="39" spans="1:30" ht="24" customHeight="1" x14ac:dyDescent="0.4">
      <c r="A39" s="313"/>
      <c r="B39" s="283"/>
      <c r="C39" s="288" t="s">
        <v>107</v>
      </c>
      <c r="D39" s="289"/>
      <c r="E39" s="290"/>
      <c r="F39" s="154"/>
      <c r="G39" s="154"/>
      <c r="H39" s="154"/>
      <c r="I39" s="331">
        <f t="shared" ref="I39:P39" si="26">I35/$I$13</f>
        <v>8.5106382978723403</v>
      </c>
      <c r="J39" s="331">
        <f t="shared" si="26"/>
        <v>8.5106382978723403</v>
      </c>
      <c r="K39" s="331">
        <f t="shared" si="26"/>
        <v>17.021276595744681</v>
      </c>
      <c r="L39" s="331">
        <f t="shared" si="26"/>
        <v>17.021276595744681</v>
      </c>
      <c r="M39" s="331">
        <f t="shared" si="26"/>
        <v>17.021276595744681</v>
      </c>
      <c r="N39" s="331">
        <f t="shared" si="26"/>
        <v>17.021276595744681</v>
      </c>
      <c r="O39" s="331">
        <f t="shared" si="26"/>
        <v>25.531914893617021</v>
      </c>
      <c r="P39" s="331">
        <f t="shared" si="26"/>
        <v>25.531914893617021</v>
      </c>
      <c r="Q39" s="15">
        <f t="shared" ref="Q39" si="27">SUM(F39:P39)</f>
        <v>136.17021276595744</v>
      </c>
      <c r="S39" s="11" t="s">
        <v>108</v>
      </c>
      <c r="T39" s="12">
        <f t="shared" si="4"/>
        <v>0</v>
      </c>
      <c r="U39" s="12">
        <f t="shared" si="5"/>
        <v>0</v>
      </c>
      <c r="V39" s="12">
        <f t="shared" si="6"/>
        <v>0</v>
      </c>
      <c r="W39" s="12">
        <f t="shared" si="7"/>
        <v>8.5106382978723403</v>
      </c>
      <c r="X39" s="12">
        <f t="shared" si="8"/>
        <v>17.021276595744681</v>
      </c>
      <c r="Y39" s="12">
        <f t="shared" si="9"/>
        <v>34.042553191489361</v>
      </c>
      <c r="Z39" s="12">
        <f t="shared" si="10"/>
        <v>51.063829787234042</v>
      </c>
      <c r="AA39" s="12">
        <f t="shared" si="11"/>
        <v>68.085106382978722</v>
      </c>
      <c r="AB39" s="12">
        <f t="shared" si="12"/>
        <v>85.106382978723403</v>
      </c>
      <c r="AC39" s="12">
        <f t="shared" si="13"/>
        <v>110.63829787234042</v>
      </c>
      <c r="AD39" s="12">
        <f t="shared" si="14"/>
        <v>136.17021276595744</v>
      </c>
    </row>
    <row r="40" spans="1:30" ht="24" customHeight="1" thickBot="1" x14ac:dyDescent="0.45">
      <c r="A40" s="314"/>
      <c r="B40" s="315"/>
      <c r="C40" s="316" t="s">
        <v>109</v>
      </c>
      <c r="D40" s="317"/>
      <c r="E40" s="318"/>
      <c r="F40" s="155"/>
      <c r="G40" s="155"/>
      <c r="H40" s="155"/>
      <c r="I40" s="332">
        <f t="shared" ref="I40:P40" si="28">SUM(I37:I39)</f>
        <v>16.170212765957448</v>
      </c>
      <c r="J40" s="332">
        <f t="shared" si="28"/>
        <v>28.085106382978722</v>
      </c>
      <c r="K40" s="332">
        <f t="shared" si="28"/>
        <v>28.936170212765958</v>
      </c>
      <c r="L40" s="332">
        <f t="shared" si="28"/>
        <v>36.595744680851062</v>
      </c>
      <c r="M40" s="332">
        <f t="shared" si="28"/>
        <v>28.936170212765958</v>
      </c>
      <c r="N40" s="332">
        <f t="shared" si="28"/>
        <v>40.851063829787236</v>
      </c>
      <c r="O40" s="332">
        <f t="shared" si="28"/>
        <v>41.702127659574472</v>
      </c>
      <c r="P40" s="332">
        <f t="shared" si="28"/>
        <v>49.361702127659576</v>
      </c>
      <c r="Q40" s="125">
        <f>SUM(F40:P40)</f>
        <v>270.63829787234044</v>
      </c>
      <c r="S40" s="11" t="s">
        <v>109</v>
      </c>
      <c r="T40" s="12">
        <f t="shared" si="4"/>
        <v>0</v>
      </c>
      <c r="U40" s="12">
        <f t="shared" si="5"/>
        <v>0</v>
      </c>
      <c r="V40" s="12">
        <f t="shared" si="6"/>
        <v>0</v>
      </c>
      <c r="W40" s="12">
        <f t="shared" si="7"/>
        <v>16.170212765957448</v>
      </c>
      <c r="X40" s="12">
        <f t="shared" si="8"/>
        <v>44.255319148936167</v>
      </c>
      <c r="Y40" s="12">
        <f t="shared" si="9"/>
        <v>73.191489361702125</v>
      </c>
      <c r="Z40" s="12">
        <f t="shared" si="10"/>
        <v>109.78723404255319</v>
      </c>
      <c r="AA40" s="12">
        <f t="shared" si="11"/>
        <v>138.72340425531917</v>
      </c>
      <c r="AB40" s="12">
        <f t="shared" si="12"/>
        <v>179.57446808510639</v>
      </c>
      <c r="AC40" s="12">
        <f t="shared" si="13"/>
        <v>221.27659574468086</v>
      </c>
      <c r="AD40" s="12">
        <f t="shared" si="14"/>
        <v>270.63829787234044</v>
      </c>
    </row>
    <row r="41" spans="1:30" ht="19.5" customHeight="1" x14ac:dyDescent="0.4"/>
    <row r="43" spans="1:30" x14ac:dyDescent="0.4">
      <c r="C43" s="11" t="s">
        <v>116</v>
      </c>
      <c r="D43" s="11"/>
      <c r="E43" s="11"/>
      <c r="F43" s="11">
        <v>1</v>
      </c>
      <c r="G43" s="11">
        <v>1</v>
      </c>
      <c r="H43" s="11">
        <v>1</v>
      </c>
      <c r="I43" s="11">
        <v>1</v>
      </c>
      <c r="J43" s="11">
        <v>1</v>
      </c>
      <c r="K43" s="11">
        <v>1</v>
      </c>
      <c r="L43" s="11">
        <v>1</v>
      </c>
      <c r="M43" s="11">
        <v>1</v>
      </c>
      <c r="N43" s="11">
        <v>1</v>
      </c>
      <c r="O43" s="11">
        <v>1</v>
      </c>
      <c r="P43" s="11">
        <v>1</v>
      </c>
    </row>
  </sheetData>
  <mergeCells count="36">
    <mergeCell ref="A33:A36"/>
    <mergeCell ref="B33:B36"/>
    <mergeCell ref="C36:E36"/>
    <mergeCell ref="A37:A40"/>
    <mergeCell ref="B37:B40"/>
    <mergeCell ref="C40:E40"/>
    <mergeCell ref="C39:E39"/>
    <mergeCell ref="C35:E35"/>
    <mergeCell ref="C37:E37"/>
    <mergeCell ref="C38:E38"/>
    <mergeCell ref="C33:E33"/>
    <mergeCell ref="C34:E34"/>
    <mergeCell ref="C23:E23"/>
    <mergeCell ref="C24:E24"/>
    <mergeCell ref="B23:B25"/>
    <mergeCell ref="A19:A25"/>
    <mergeCell ref="C25:E25"/>
    <mergeCell ref="C19:E19"/>
    <mergeCell ref="C20:E20"/>
    <mergeCell ref="C22:E22"/>
    <mergeCell ref="A1:R1"/>
    <mergeCell ref="Q16:Q17"/>
    <mergeCell ref="A18:E18"/>
    <mergeCell ref="C21:E21"/>
    <mergeCell ref="B19:B22"/>
    <mergeCell ref="F16:O16"/>
    <mergeCell ref="B30:B32"/>
    <mergeCell ref="C30:E30"/>
    <mergeCell ref="C31:E31"/>
    <mergeCell ref="C32:E32"/>
    <mergeCell ref="A26:A32"/>
    <mergeCell ref="C29:E29"/>
    <mergeCell ref="B26:B29"/>
    <mergeCell ref="C28:E28"/>
    <mergeCell ref="C26:E26"/>
    <mergeCell ref="C27:E27"/>
  </mergeCells>
  <phoneticPr fontId="4"/>
  <pageMargins left="0.7" right="0.7" top="0.75" bottom="0.75" header="0.3" footer="0.3"/>
  <pageSetup paperSize="9" scale="50" orientation="landscape" r:id="rId1"/>
  <ignoredErrors>
    <ignoredError sqref="R33 R35" unlockedFormula="1"/>
    <ignoredError sqref="I22:P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2F9A-7FCE-483D-B518-350C56A1D5BF}">
  <sheetPr>
    <pageSetUpPr fitToPage="1"/>
  </sheetPr>
  <dimension ref="A1:K49"/>
  <sheetViews>
    <sheetView view="pageBreakPreview" zoomScale="70" zoomScaleNormal="100" zoomScaleSheetLayoutView="70" workbookViewId="0">
      <selection sqref="A1:K1"/>
    </sheetView>
  </sheetViews>
  <sheetFormatPr defaultColWidth="9" defaultRowHeight="18.75" x14ac:dyDescent="0.4"/>
  <cols>
    <col min="1" max="1" width="1.5" style="9" customWidth="1"/>
    <col min="2" max="2" width="5.375" style="9" customWidth="1"/>
    <col min="3" max="3" width="28.5" style="9" customWidth="1"/>
    <col min="4" max="4" width="17.375" style="9" customWidth="1"/>
    <col min="5" max="5" width="5.375" style="9" customWidth="1"/>
    <col min="6" max="6" width="28.5" style="9" customWidth="1"/>
    <col min="7" max="7" width="17.375" style="9" customWidth="1"/>
    <col min="8" max="8" width="5.375" style="9" customWidth="1"/>
    <col min="9" max="9" width="28.5" style="9" customWidth="1"/>
    <col min="10" max="10" width="17.375" style="9" customWidth="1"/>
    <col min="11" max="11" width="3.375" style="9" customWidth="1"/>
    <col min="12" max="16384" width="9" style="9"/>
  </cols>
  <sheetData>
    <row r="1" spans="1:11" ht="24" x14ac:dyDescent="0.4">
      <c r="A1" s="301" t="s">
        <v>117</v>
      </c>
      <c r="B1" s="301"/>
      <c r="C1" s="301"/>
      <c r="D1" s="301"/>
      <c r="E1" s="301"/>
      <c r="F1" s="301"/>
      <c r="G1" s="301"/>
      <c r="H1" s="301"/>
      <c r="I1" s="301"/>
      <c r="J1" s="301"/>
      <c r="K1" s="301"/>
    </row>
    <row r="2" spans="1:11" ht="24" customHeight="1" x14ac:dyDescent="0.4">
      <c r="A2" s="3" t="s">
        <v>118</v>
      </c>
      <c r="B2" s="1"/>
      <c r="C2" s="1"/>
      <c r="D2" s="1"/>
      <c r="E2" s="1"/>
      <c r="F2" s="1"/>
      <c r="G2" s="1"/>
      <c r="H2" s="1"/>
      <c r="I2" s="1"/>
      <c r="J2" s="1"/>
    </row>
    <row r="3" spans="1:11" ht="24" customHeight="1" x14ac:dyDescent="0.4">
      <c r="A3" s="2" t="s">
        <v>119</v>
      </c>
      <c r="B3" s="3"/>
      <c r="C3" s="3"/>
      <c r="D3" s="3"/>
      <c r="E3" s="3"/>
      <c r="F3" s="3"/>
      <c r="G3" s="3"/>
      <c r="H3" s="3"/>
      <c r="I3" s="3"/>
      <c r="J3" s="3"/>
    </row>
    <row r="4" spans="1:11" ht="24" customHeight="1" x14ac:dyDescent="0.4">
      <c r="A4" s="63"/>
      <c r="B4" s="71" t="s">
        <v>120</v>
      </c>
      <c r="C4" s="3"/>
      <c r="D4" s="3"/>
      <c r="E4" s="3"/>
      <c r="F4" s="3"/>
      <c r="G4" s="3"/>
      <c r="H4" s="3"/>
      <c r="I4" s="3"/>
      <c r="J4" s="3"/>
    </row>
    <row r="5" spans="1:11" ht="24" customHeight="1" x14ac:dyDescent="0.4">
      <c r="A5" s="63"/>
      <c r="B5" s="71" t="s">
        <v>121</v>
      </c>
      <c r="C5" s="3"/>
      <c r="D5" s="3"/>
      <c r="E5" s="3"/>
      <c r="F5" s="3"/>
      <c r="G5" s="3"/>
      <c r="H5" s="3"/>
      <c r="I5" s="3"/>
      <c r="J5" s="3"/>
    </row>
    <row r="6" spans="1:11" ht="24" customHeight="1" x14ac:dyDescent="0.4">
      <c r="A6" s="63"/>
      <c r="B6" s="71" t="s">
        <v>122</v>
      </c>
      <c r="C6" s="3"/>
      <c r="D6" s="3"/>
      <c r="E6" s="3"/>
      <c r="F6" s="3"/>
      <c r="G6" s="3"/>
      <c r="H6" s="3"/>
      <c r="I6" s="3"/>
      <c r="J6" s="3"/>
    </row>
    <row r="7" spans="1:11" ht="9" customHeight="1" thickBot="1" x14ac:dyDescent="0.45"/>
    <row r="8" spans="1:11" x14ac:dyDescent="0.4">
      <c r="B8" s="319" t="s">
        <v>123</v>
      </c>
      <c r="C8" s="320"/>
      <c r="D8" s="320"/>
      <c r="E8" s="320" t="s">
        <v>124</v>
      </c>
      <c r="F8" s="320"/>
      <c r="G8" s="321"/>
      <c r="H8" s="320" t="s">
        <v>125</v>
      </c>
      <c r="I8" s="320"/>
      <c r="J8" s="321"/>
    </row>
    <row r="9" spans="1:11" ht="37.5" x14ac:dyDescent="0.4">
      <c r="B9" s="64" t="s">
        <v>17</v>
      </c>
      <c r="C9" s="61" t="s">
        <v>37</v>
      </c>
      <c r="D9" s="60" t="s">
        <v>126</v>
      </c>
      <c r="E9" s="60" t="s">
        <v>17</v>
      </c>
      <c r="F9" s="61" t="s">
        <v>37</v>
      </c>
      <c r="G9" s="65" t="s">
        <v>127</v>
      </c>
      <c r="H9" s="60" t="s">
        <v>17</v>
      </c>
      <c r="I9" s="61" t="s">
        <v>37</v>
      </c>
      <c r="J9" s="65" t="s">
        <v>127</v>
      </c>
    </row>
    <row r="10" spans="1:11" x14ac:dyDescent="0.4">
      <c r="B10" s="66">
        <v>1</v>
      </c>
      <c r="C10" s="69" t="str">
        <f>IF(収支計画書!F21="","",収支計画書!F21)</f>
        <v>グループ長</v>
      </c>
      <c r="D10" s="72">
        <v>25000</v>
      </c>
      <c r="E10" s="62">
        <v>1</v>
      </c>
      <c r="F10" s="69" t="str">
        <f>IF(収支計画書!V21="","",収支計画書!V21)</f>
        <v>部長</v>
      </c>
      <c r="G10" s="74">
        <v>25000</v>
      </c>
      <c r="H10" s="62">
        <v>1</v>
      </c>
      <c r="I10" s="69" t="str">
        <f>IF(収支計画書!AL21="","",収支計画書!AL21)</f>
        <v/>
      </c>
      <c r="J10" s="74"/>
    </row>
    <row r="11" spans="1:11" x14ac:dyDescent="0.4">
      <c r="B11" s="66">
        <v>2</v>
      </c>
      <c r="C11" s="69" t="str">
        <f>IF(収支計画書!F22="","",収支計画書!F22)</f>
        <v>上席調査役</v>
      </c>
      <c r="D11" s="72">
        <v>25000</v>
      </c>
      <c r="E11" s="62">
        <v>2</v>
      </c>
      <c r="F11" s="69" t="str">
        <f>IF(収支計画書!V22="","",収支計画書!V22)</f>
        <v>調査役</v>
      </c>
      <c r="G11" s="74">
        <v>18000</v>
      </c>
      <c r="H11" s="62">
        <v>2</v>
      </c>
      <c r="I11" s="69" t="str">
        <f>IF(収支計画書!AL22="","",収支計画書!AL22)</f>
        <v/>
      </c>
      <c r="J11" s="74"/>
    </row>
    <row r="12" spans="1:11" x14ac:dyDescent="0.4">
      <c r="B12" s="66">
        <v>3</v>
      </c>
      <c r="C12" s="69" t="str">
        <f>IF(収支計画書!F23="","",収支計画書!F23)</f>
        <v>調査役</v>
      </c>
      <c r="D12" s="72">
        <v>18000</v>
      </c>
      <c r="E12" s="62">
        <v>3</v>
      </c>
      <c r="F12" s="69" t="str">
        <f>IF(収支計画書!V23="","",収支計画書!V23)</f>
        <v>調査役</v>
      </c>
      <c r="G12" s="74">
        <v>18000</v>
      </c>
      <c r="H12" s="62">
        <v>3</v>
      </c>
      <c r="I12" s="69" t="str">
        <f>IF(収支計画書!AL23="","",収支計画書!AL23)</f>
        <v/>
      </c>
      <c r="J12" s="74"/>
    </row>
    <row r="13" spans="1:11" x14ac:dyDescent="0.4">
      <c r="B13" s="66">
        <v>4</v>
      </c>
      <c r="C13" s="69" t="str">
        <f>IF(収支計画書!F24="","",収支計画書!F24)</f>
        <v>調査役</v>
      </c>
      <c r="D13" s="72">
        <v>18000</v>
      </c>
      <c r="E13" s="62">
        <v>4</v>
      </c>
      <c r="F13" s="69" t="str">
        <f>IF(収支計画書!V24="","",収支計画書!V24)</f>
        <v>非役職者</v>
      </c>
      <c r="G13" s="74">
        <v>15000</v>
      </c>
      <c r="H13" s="62">
        <v>4</v>
      </c>
      <c r="I13" s="69" t="str">
        <f>IF(収支計画書!AL24="","",収支計画書!AL24)</f>
        <v/>
      </c>
      <c r="J13" s="74"/>
    </row>
    <row r="14" spans="1:11" x14ac:dyDescent="0.4">
      <c r="B14" s="66">
        <v>5</v>
      </c>
      <c r="C14" s="69" t="str">
        <f>IF(収支計画書!F25="","",収支計画書!F25)</f>
        <v>非役職者</v>
      </c>
      <c r="D14" s="72">
        <v>15000</v>
      </c>
      <c r="E14" s="62">
        <v>5</v>
      </c>
      <c r="F14" s="69" t="str">
        <f>IF(収支計画書!V25="","",収支計画書!V25)</f>
        <v>非役職者</v>
      </c>
      <c r="G14" s="74">
        <v>12000</v>
      </c>
      <c r="H14" s="62">
        <v>5</v>
      </c>
      <c r="I14" s="69" t="str">
        <f>IF(収支計画書!AL25="","",収支計画書!AL25)</f>
        <v/>
      </c>
      <c r="J14" s="74"/>
    </row>
    <row r="15" spans="1:11" x14ac:dyDescent="0.4">
      <c r="B15" s="66">
        <v>6</v>
      </c>
      <c r="C15" s="69" t="str">
        <f>IF(収支計画書!F26="","",収支計画書!F26)</f>
        <v>非役職者</v>
      </c>
      <c r="D15" s="72">
        <v>15000</v>
      </c>
      <c r="E15" s="62">
        <v>6</v>
      </c>
      <c r="F15" s="69" t="str">
        <f>IF(収支計画書!V26="","",収支計画書!V26)</f>
        <v/>
      </c>
      <c r="G15" s="74"/>
      <c r="H15" s="62">
        <v>6</v>
      </c>
      <c r="I15" s="69" t="str">
        <f>IF(収支計画書!AL26="","",収支計画書!AL26)</f>
        <v/>
      </c>
      <c r="J15" s="74"/>
    </row>
    <row r="16" spans="1:11" x14ac:dyDescent="0.4">
      <c r="B16" s="66">
        <v>7</v>
      </c>
      <c r="C16" s="69" t="str">
        <f>IF(収支計画書!F27="","",収支計画書!F27)</f>
        <v>非役職者</v>
      </c>
      <c r="D16" s="72">
        <v>12000</v>
      </c>
      <c r="E16" s="62">
        <v>7</v>
      </c>
      <c r="F16" s="69" t="str">
        <f>IF(収支計画書!V27="","",収支計画書!V27)</f>
        <v/>
      </c>
      <c r="G16" s="74"/>
      <c r="H16" s="62">
        <v>7</v>
      </c>
      <c r="I16" s="69" t="str">
        <f>IF(収支計画書!AL27="","",収支計画書!AL27)</f>
        <v/>
      </c>
      <c r="J16" s="74"/>
    </row>
    <row r="17" spans="2:10" x14ac:dyDescent="0.4">
      <c r="B17" s="66">
        <v>8</v>
      </c>
      <c r="C17" s="69" t="str">
        <f>IF(収支計画書!F28="","",収支計画書!F28)</f>
        <v>非役職者</v>
      </c>
      <c r="D17" s="72">
        <v>8000</v>
      </c>
      <c r="E17" s="62">
        <v>8</v>
      </c>
      <c r="F17" s="69" t="str">
        <f>IF(収支計画書!V28="","",収支計画書!V28)</f>
        <v/>
      </c>
      <c r="G17" s="74"/>
      <c r="H17" s="62">
        <v>8</v>
      </c>
      <c r="I17" s="69" t="str">
        <f>IF(収支計画書!AL28="","",収支計画書!AL28)</f>
        <v/>
      </c>
      <c r="J17" s="74"/>
    </row>
    <row r="18" spans="2:10" x14ac:dyDescent="0.4">
      <c r="B18" s="66">
        <v>9</v>
      </c>
      <c r="C18" s="69" t="str">
        <f>IF(収支計画書!F29="","",収支計画書!F29)</f>
        <v/>
      </c>
      <c r="D18" s="72"/>
      <c r="E18" s="62">
        <v>9</v>
      </c>
      <c r="F18" s="69" t="str">
        <f>IF(収支計画書!V29="","",収支計画書!V29)</f>
        <v/>
      </c>
      <c r="G18" s="74"/>
      <c r="H18" s="62">
        <v>9</v>
      </c>
      <c r="I18" s="69" t="str">
        <f>IF(収支計画書!AL29="","",収支計画書!AL29)</f>
        <v/>
      </c>
      <c r="J18" s="74"/>
    </row>
    <row r="19" spans="2:10" x14ac:dyDescent="0.4">
      <c r="B19" s="66">
        <v>10</v>
      </c>
      <c r="C19" s="69" t="str">
        <f>IF(収支計画書!F30="","",収支計画書!F30)</f>
        <v/>
      </c>
      <c r="D19" s="72"/>
      <c r="E19" s="62">
        <v>10</v>
      </c>
      <c r="F19" s="69" t="str">
        <f>IF(収支計画書!V30="","",収支計画書!V30)</f>
        <v/>
      </c>
      <c r="G19" s="74"/>
      <c r="H19" s="62">
        <v>10</v>
      </c>
      <c r="I19" s="69" t="str">
        <f>IF(収支計画書!AL30="","",収支計画書!AL30)</f>
        <v/>
      </c>
      <c r="J19" s="74"/>
    </row>
    <row r="20" spans="2:10" x14ac:dyDescent="0.4">
      <c r="B20" s="66">
        <v>11</v>
      </c>
      <c r="C20" s="69" t="str">
        <f>IF(収支計画書!F31="","",収支計画書!F31)</f>
        <v/>
      </c>
      <c r="D20" s="72"/>
      <c r="E20" s="62">
        <v>11</v>
      </c>
      <c r="F20" s="69" t="str">
        <f>IF(収支計画書!V31="","",収支計画書!V31)</f>
        <v/>
      </c>
      <c r="G20" s="74"/>
      <c r="H20" s="62">
        <v>11</v>
      </c>
      <c r="I20" s="69" t="str">
        <f>IF(収支計画書!AL31="","",収支計画書!AL31)</f>
        <v/>
      </c>
      <c r="J20" s="74"/>
    </row>
    <row r="21" spans="2:10" x14ac:dyDescent="0.4">
      <c r="B21" s="66">
        <v>12</v>
      </c>
      <c r="C21" s="69" t="str">
        <f>IF(収支計画書!F32="","",収支計画書!F32)</f>
        <v/>
      </c>
      <c r="D21" s="72"/>
      <c r="E21" s="62">
        <v>12</v>
      </c>
      <c r="F21" s="69" t="str">
        <f>IF(収支計画書!V32="","",収支計画書!V32)</f>
        <v/>
      </c>
      <c r="G21" s="74"/>
      <c r="H21" s="62">
        <v>12</v>
      </c>
      <c r="I21" s="69" t="str">
        <f>IF(収支計画書!AL32="","",収支計画書!AL32)</f>
        <v/>
      </c>
      <c r="J21" s="74"/>
    </row>
    <row r="22" spans="2:10" x14ac:dyDescent="0.4">
      <c r="B22" s="66">
        <v>13</v>
      </c>
      <c r="C22" s="69" t="str">
        <f>IF(収支計画書!F33="","",収支計画書!F33)</f>
        <v/>
      </c>
      <c r="D22" s="72"/>
      <c r="E22" s="62">
        <v>13</v>
      </c>
      <c r="F22" s="69" t="str">
        <f>IF(収支計画書!V33="","",収支計画書!V33)</f>
        <v/>
      </c>
      <c r="G22" s="74"/>
      <c r="H22" s="62">
        <v>13</v>
      </c>
      <c r="I22" s="69" t="str">
        <f>IF(収支計画書!AL33="","",収支計画書!AL33)</f>
        <v/>
      </c>
      <c r="J22" s="74"/>
    </row>
    <row r="23" spans="2:10" x14ac:dyDescent="0.4">
      <c r="B23" s="66">
        <v>14</v>
      </c>
      <c r="C23" s="69" t="str">
        <f>IF(収支計画書!F34="","",収支計画書!F34)</f>
        <v/>
      </c>
      <c r="D23" s="72"/>
      <c r="E23" s="62">
        <v>14</v>
      </c>
      <c r="F23" s="69" t="str">
        <f>IF(収支計画書!V34="","",収支計画書!V34)</f>
        <v/>
      </c>
      <c r="G23" s="74"/>
      <c r="H23" s="62">
        <v>14</v>
      </c>
      <c r="I23" s="69" t="str">
        <f>IF(収支計画書!AL34="","",収支計画書!AL34)</f>
        <v/>
      </c>
      <c r="J23" s="74"/>
    </row>
    <row r="24" spans="2:10" x14ac:dyDescent="0.4">
      <c r="B24" s="66">
        <v>15</v>
      </c>
      <c r="C24" s="69" t="str">
        <f>IF(収支計画書!F35="","",収支計画書!F35)</f>
        <v/>
      </c>
      <c r="D24" s="72"/>
      <c r="E24" s="62">
        <v>15</v>
      </c>
      <c r="F24" s="69" t="str">
        <f>IF(収支計画書!V35="","",収支計画書!V35)</f>
        <v/>
      </c>
      <c r="G24" s="74"/>
      <c r="H24" s="62">
        <v>15</v>
      </c>
      <c r="I24" s="69" t="str">
        <f>IF(収支計画書!AL35="","",収支計画書!AL35)</f>
        <v/>
      </c>
      <c r="J24" s="74"/>
    </row>
    <row r="25" spans="2:10" x14ac:dyDescent="0.4">
      <c r="B25" s="66">
        <v>16</v>
      </c>
      <c r="C25" s="69" t="str">
        <f>IF(収支計画書!F36="","",収支計画書!F36)</f>
        <v/>
      </c>
      <c r="D25" s="72"/>
      <c r="E25" s="62">
        <v>16</v>
      </c>
      <c r="F25" s="69" t="str">
        <f>IF(収支計画書!V36="","",収支計画書!V36)</f>
        <v/>
      </c>
      <c r="G25" s="74"/>
      <c r="H25" s="62">
        <v>16</v>
      </c>
      <c r="I25" s="69" t="str">
        <f>IF(収支計画書!AL36="","",収支計画書!AL36)</f>
        <v/>
      </c>
      <c r="J25" s="74"/>
    </row>
    <row r="26" spans="2:10" x14ac:dyDescent="0.4">
      <c r="B26" s="66">
        <v>17</v>
      </c>
      <c r="C26" s="69" t="str">
        <f>IF(収支計画書!F37="","",収支計画書!F37)</f>
        <v/>
      </c>
      <c r="D26" s="72"/>
      <c r="E26" s="62">
        <v>17</v>
      </c>
      <c r="F26" s="69" t="str">
        <f>IF(収支計画書!V37="","",収支計画書!V37)</f>
        <v/>
      </c>
      <c r="G26" s="74"/>
      <c r="H26" s="62">
        <v>17</v>
      </c>
      <c r="I26" s="69" t="str">
        <f>IF(収支計画書!AL37="","",収支計画書!AL37)</f>
        <v/>
      </c>
      <c r="J26" s="74"/>
    </row>
    <row r="27" spans="2:10" x14ac:dyDescent="0.4">
      <c r="B27" s="66">
        <v>18</v>
      </c>
      <c r="C27" s="69" t="str">
        <f>IF(収支計画書!F38="","",収支計画書!F38)</f>
        <v/>
      </c>
      <c r="D27" s="72"/>
      <c r="E27" s="62">
        <v>18</v>
      </c>
      <c r="F27" s="69" t="str">
        <f>IF(収支計画書!V38="","",収支計画書!V38)</f>
        <v/>
      </c>
      <c r="G27" s="74"/>
      <c r="H27" s="62">
        <v>18</v>
      </c>
      <c r="I27" s="69" t="str">
        <f>IF(収支計画書!AL38="","",収支計画書!AL38)</f>
        <v/>
      </c>
      <c r="J27" s="74"/>
    </row>
    <row r="28" spans="2:10" x14ac:dyDescent="0.4">
      <c r="B28" s="66">
        <v>19</v>
      </c>
      <c r="C28" s="69" t="str">
        <f>IF(収支計画書!F39="","",収支計画書!F39)</f>
        <v/>
      </c>
      <c r="D28" s="72"/>
      <c r="E28" s="62">
        <v>19</v>
      </c>
      <c r="F28" s="69" t="str">
        <f>IF(収支計画書!V39="","",収支計画書!V39)</f>
        <v/>
      </c>
      <c r="G28" s="74"/>
      <c r="H28" s="62">
        <v>19</v>
      </c>
      <c r="I28" s="69" t="str">
        <f>IF(収支計画書!AL39="","",収支計画書!AL39)</f>
        <v/>
      </c>
      <c r="J28" s="74"/>
    </row>
    <row r="29" spans="2:10" x14ac:dyDescent="0.4">
      <c r="B29" s="66">
        <v>20</v>
      </c>
      <c r="C29" s="69" t="str">
        <f>IF(収支計画書!F40="","",収支計画書!F40)</f>
        <v/>
      </c>
      <c r="D29" s="72"/>
      <c r="E29" s="62">
        <v>20</v>
      </c>
      <c r="F29" s="69" t="str">
        <f>IF(収支計画書!V40="","",収支計画書!V40)</f>
        <v/>
      </c>
      <c r="G29" s="74"/>
      <c r="H29" s="62">
        <v>20</v>
      </c>
      <c r="I29" s="69" t="str">
        <f>IF(収支計画書!AL40="","",収支計画書!AL40)</f>
        <v/>
      </c>
      <c r="J29" s="74"/>
    </row>
    <row r="30" spans="2:10" x14ac:dyDescent="0.4">
      <c r="B30" s="66">
        <v>21</v>
      </c>
      <c r="C30" s="69" t="str">
        <f>IF(収支計画書!F41="","",収支計画書!F41)</f>
        <v/>
      </c>
      <c r="D30" s="72"/>
      <c r="E30" s="62">
        <v>21</v>
      </c>
      <c r="F30" s="69" t="str">
        <f>IF(収支計画書!V41="","",収支計画書!V41)</f>
        <v/>
      </c>
      <c r="G30" s="74"/>
      <c r="H30" s="62">
        <v>21</v>
      </c>
      <c r="I30" s="69" t="str">
        <f>IF(収支計画書!AL41="","",収支計画書!AL41)</f>
        <v/>
      </c>
      <c r="J30" s="74"/>
    </row>
    <row r="31" spans="2:10" x14ac:dyDescent="0.4">
      <c r="B31" s="66">
        <v>22</v>
      </c>
      <c r="C31" s="69" t="str">
        <f>IF(収支計画書!F42="","",収支計画書!F42)</f>
        <v/>
      </c>
      <c r="D31" s="72"/>
      <c r="E31" s="62">
        <v>22</v>
      </c>
      <c r="F31" s="69" t="str">
        <f>IF(収支計画書!V42="","",収支計画書!V42)</f>
        <v/>
      </c>
      <c r="G31" s="74"/>
      <c r="H31" s="62">
        <v>22</v>
      </c>
      <c r="I31" s="69" t="str">
        <f>IF(収支計画書!AL42="","",収支計画書!AL42)</f>
        <v/>
      </c>
      <c r="J31" s="74"/>
    </row>
    <row r="32" spans="2:10" x14ac:dyDescent="0.4">
      <c r="B32" s="66">
        <v>23</v>
      </c>
      <c r="C32" s="69" t="str">
        <f>IF(収支計画書!F43="","",収支計画書!F43)</f>
        <v/>
      </c>
      <c r="D32" s="72"/>
      <c r="E32" s="62">
        <v>23</v>
      </c>
      <c r="F32" s="69" t="str">
        <f>IF(収支計画書!V43="","",収支計画書!V43)</f>
        <v/>
      </c>
      <c r="G32" s="74"/>
      <c r="H32" s="62">
        <v>23</v>
      </c>
      <c r="I32" s="69" t="str">
        <f>IF(収支計画書!AL43="","",収支計画書!AL43)</f>
        <v/>
      </c>
      <c r="J32" s="74"/>
    </row>
    <row r="33" spans="2:10" x14ac:dyDescent="0.4">
      <c r="B33" s="66">
        <v>24</v>
      </c>
      <c r="C33" s="69" t="str">
        <f>IF(収支計画書!F44="","",収支計画書!F44)</f>
        <v/>
      </c>
      <c r="D33" s="72"/>
      <c r="E33" s="62">
        <v>24</v>
      </c>
      <c r="F33" s="69" t="str">
        <f>IF(収支計画書!V44="","",収支計画書!V44)</f>
        <v/>
      </c>
      <c r="G33" s="74"/>
      <c r="H33" s="62">
        <v>24</v>
      </c>
      <c r="I33" s="69" t="str">
        <f>IF(収支計画書!AL44="","",収支計画書!AL44)</f>
        <v/>
      </c>
      <c r="J33" s="74"/>
    </row>
    <row r="34" spans="2:10" x14ac:dyDescent="0.4">
      <c r="B34" s="66">
        <v>25</v>
      </c>
      <c r="C34" s="69" t="str">
        <f>IF(収支計画書!F45="","",収支計画書!F45)</f>
        <v/>
      </c>
      <c r="D34" s="72"/>
      <c r="E34" s="62">
        <v>25</v>
      </c>
      <c r="F34" s="69" t="str">
        <f>IF(収支計画書!V45="","",収支計画書!V45)</f>
        <v/>
      </c>
      <c r="G34" s="74"/>
      <c r="H34" s="62">
        <v>25</v>
      </c>
      <c r="I34" s="69" t="str">
        <f>IF(収支計画書!AL45="","",収支計画書!AL45)</f>
        <v/>
      </c>
      <c r="J34" s="74"/>
    </row>
    <row r="35" spans="2:10" x14ac:dyDescent="0.4">
      <c r="B35" s="66">
        <v>26</v>
      </c>
      <c r="C35" s="69" t="str">
        <f>IF(収支計画書!F46="","",収支計画書!F46)</f>
        <v/>
      </c>
      <c r="D35" s="72"/>
      <c r="E35" s="62">
        <v>26</v>
      </c>
      <c r="F35" s="69" t="str">
        <f>IF(収支計画書!V46="","",収支計画書!V46)</f>
        <v/>
      </c>
      <c r="G35" s="74"/>
      <c r="H35" s="62">
        <v>26</v>
      </c>
      <c r="I35" s="69" t="str">
        <f>IF(収支計画書!AL46="","",収支計画書!AL46)</f>
        <v/>
      </c>
      <c r="J35" s="74"/>
    </row>
    <row r="36" spans="2:10" x14ac:dyDescent="0.4">
      <c r="B36" s="66">
        <v>27</v>
      </c>
      <c r="C36" s="69" t="str">
        <f>IF(収支計画書!F47="","",収支計画書!F47)</f>
        <v/>
      </c>
      <c r="D36" s="72"/>
      <c r="E36" s="62">
        <v>27</v>
      </c>
      <c r="F36" s="69" t="str">
        <f>IF(収支計画書!V47="","",収支計画書!V47)</f>
        <v/>
      </c>
      <c r="G36" s="74"/>
      <c r="H36" s="62">
        <v>27</v>
      </c>
      <c r="I36" s="69" t="str">
        <f>IF(収支計画書!AL47="","",収支計画書!AL47)</f>
        <v/>
      </c>
      <c r="J36" s="74"/>
    </row>
    <row r="37" spans="2:10" x14ac:dyDescent="0.4">
      <c r="B37" s="66">
        <v>28</v>
      </c>
      <c r="C37" s="69" t="str">
        <f>IF(収支計画書!F48="","",収支計画書!F48)</f>
        <v/>
      </c>
      <c r="D37" s="72"/>
      <c r="E37" s="62">
        <v>28</v>
      </c>
      <c r="F37" s="69" t="str">
        <f>IF(収支計画書!V48="","",収支計画書!V48)</f>
        <v/>
      </c>
      <c r="G37" s="74"/>
      <c r="H37" s="62">
        <v>28</v>
      </c>
      <c r="I37" s="69" t="str">
        <f>IF(収支計画書!AL48="","",収支計画書!AL48)</f>
        <v/>
      </c>
      <c r="J37" s="74"/>
    </row>
    <row r="38" spans="2:10" x14ac:dyDescent="0.4">
      <c r="B38" s="66">
        <v>29</v>
      </c>
      <c r="C38" s="69" t="str">
        <f>IF(収支計画書!F49="","",収支計画書!F49)</f>
        <v/>
      </c>
      <c r="D38" s="72"/>
      <c r="E38" s="62">
        <v>29</v>
      </c>
      <c r="F38" s="69" t="str">
        <f>IF(収支計画書!V49="","",収支計画書!V49)</f>
        <v/>
      </c>
      <c r="G38" s="74"/>
      <c r="H38" s="62">
        <v>29</v>
      </c>
      <c r="I38" s="69" t="str">
        <f>IF(収支計画書!AL49="","",収支計画書!AL49)</f>
        <v/>
      </c>
      <c r="J38" s="74"/>
    </row>
    <row r="39" spans="2:10" x14ac:dyDescent="0.4">
      <c r="B39" s="66">
        <v>30</v>
      </c>
      <c r="C39" s="69" t="str">
        <f>IF(収支計画書!F50="","",収支計画書!F50)</f>
        <v/>
      </c>
      <c r="D39" s="72"/>
      <c r="E39" s="62">
        <v>30</v>
      </c>
      <c r="F39" s="69" t="str">
        <f>IF(収支計画書!V50="","",収支計画書!V50)</f>
        <v/>
      </c>
      <c r="G39" s="74"/>
      <c r="H39" s="62">
        <v>30</v>
      </c>
      <c r="I39" s="69" t="str">
        <f>IF(収支計画書!AL50="","",収支計画書!AL50)</f>
        <v/>
      </c>
      <c r="J39" s="74"/>
    </row>
    <row r="40" spans="2:10" x14ac:dyDescent="0.4">
      <c r="B40" s="66">
        <v>31</v>
      </c>
      <c r="C40" s="69" t="str">
        <f>IF(収支計画書!F51="","",収支計画書!F51)</f>
        <v/>
      </c>
      <c r="D40" s="72"/>
      <c r="E40" s="62">
        <v>31</v>
      </c>
      <c r="F40" s="69" t="str">
        <f>IF(収支計画書!V51="","",収支計画書!V51)</f>
        <v/>
      </c>
      <c r="G40" s="74"/>
      <c r="H40" s="62">
        <v>31</v>
      </c>
      <c r="I40" s="69" t="str">
        <f>IF(収支計画書!AL51="","",収支計画書!AL51)</f>
        <v/>
      </c>
      <c r="J40" s="74"/>
    </row>
    <row r="41" spans="2:10" x14ac:dyDescent="0.4">
      <c r="B41" s="66">
        <v>32</v>
      </c>
      <c r="C41" s="69" t="str">
        <f>IF(収支計画書!F52="","",収支計画書!F52)</f>
        <v/>
      </c>
      <c r="D41" s="72"/>
      <c r="E41" s="62">
        <v>32</v>
      </c>
      <c r="F41" s="69" t="str">
        <f>IF(収支計画書!V52="","",収支計画書!V52)</f>
        <v/>
      </c>
      <c r="G41" s="74"/>
      <c r="H41" s="62">
        <v>32</v>
      </c>
      <c r="I41" s="69" t="str">
        <f>IF(収支計画書!AL52="","",収支計画書!AL52)</f>
        <v/>
      </c>
      <c r="J41" s="74"/>
    </row>
    <row r="42" spans="2:10" x14ac:dyDescent="0.4">
      <c r="B42" s="66">
        <v>33</v>
      </c>
      <c r="C42" s="69" t="str">
        <f>IF(収支計画書!F53="","",収支計画書!F53)</f>
        <v/>
      </c>
      <c r="D42" s="72"/>
      <c r="E42" s="62">
        <v>33</v>
      </c>
      <c r="F42" s="69" t="str">
        <f>IF(収支計画書!V53="","",収支計画書!V53)</f>
        <v/>
      </c>
      <c r="G42" s="74"/>
      <c r="H42" s="62">
        <v>33</v>
      </c>
      <c r="I42" s="69" t="str">
        <f>IF(収支計画書!AL53="","",収支計画書!AL53)</f>
        <v/>
      </c>
      <c r="J42" s="74"/>
    </row>
    <row r="43" spans="2:10" x14ac:dyDescent="0.4">
      <c r="B43" s="66">
        <v>34</v>
      </c>
      <c r="C43" s="69" t="str">
        <f>IF(収支計画書!F54="","",収支計画書!F54)</f>
        <v/>
      </c>
      <c r="D43" s="72"/>
      <c r="E43" s="62">
        <v>34</v>
      </c>
      <c r="F43" s="69" t="str">
        <f>IF(収支計画書!V54="","",収支計画書!V54)</f>
        <v/>
      </c>
      <c r="G43" s="74"/>
      <c r="H43" s="62">
        <v>34</v>
      </c>
      <c r="I43" s="69" t="str">
        <f>IF(収支計画書!AL54="","",収支計画書!AL54)</f>
        <v/>
      </c>
      <c r="J43" s="74"/>
    </row>
    <row r="44" spans="2:10" x14ac:dyDescent="0.4">
      <c r="B44" s="66">
        <v>35</v>
      </c>
      <c r="C44" s="69" t="str">
        <f>IF(収支計画書!F55="","",収支計画書!F55)</f>
        <v/>
      </c>
      <c r="D44" s="72"/>
      <c r="E44" s="62">
        <v>35</v>
      </c>
      <c r="F44" s="69" t="str">
        <f>IF(収支計画書!V55="","",収支計画書!V55)</f>
        <v/>
      </c>
      <c r="G44" s="74"/>
      <c r="H44" s="62">
        <v>35</v>
      </c>
      <c r="I44" s="69" t="str">
        <f>IF(収支計画書!AL55="","",収支計画書!AL55)</f>
        <v/>
      </c>
      <c r="J44" s="74"/>
    </row>
    <row r="45" spans="2:10" x14ac:dyDescent="0.4">
      <c r="B45" s="66">
        <v>36</v>
      </c>
      <c r="C45" s="69" t="str">
        <f>IF(収支計画書!F56="","",収支計画書!F56)</f>
        <v/>
      </c>
      <c r="D45" s="72"/>
      <c r="E45" s="62">
        <v>36</v>
      </c>
      <c r="F45" s="69" t="str">
        <f>IF(収支計画書!V56="","",収支計画書!V56)</f>
        <v/>
      </c>
      <c r="G45" s="74"/>
      <c r="H45" s="62">
        <v>36</v>
      </c>
      <c r="I45" s="69" t="str">
        <f>IF(収支計画書!AL56="","",収支計画書!AL56)</f>
        <v/>
      </c>
      <c r="J45" s="74"/>
    </row>
    <row r="46" spans="2:10" x14ac:dyDescent="0.4">
      <c r="B46" s="66">
        <v>37</v>
      </c>
      <c r="C46" s="69" t="str">
        <f>IF(収支計画書!F57="","",収支計画書!F57)</f>
        <v/>
      </c>
      <c r="D46" s="72"/>
      <c r="E46" s="62">
        <v>37</v>
      </c>
      <c r="F46" s="69" t="str">
        <f>IF(収支計画書!V57="","",収支計画書!V57)</f>
        <v/>
      </c>
      <c r="G46" s="74"/>
      <c r="H46" s="62">
        <v>37</v>
      </c>
      <c r="I46" s="69" t="str">
        <f>IF(収支計画書!AL57="","",収支計画書!AL57)</f>
        <v/>
      </c>
      <c r="J46" s="74"/>
    </row>
    <row r="47" spans="2:10" x14ac:dyDescent="0.4">
      <c r="B47" s="66">
        <v>38</v>
      </c>
      <c r="C47" s="69" t="str">
        <f>IF(収支計画書!F58="","",収支計画書!F58)</f>
        <v/>
      </c>
      <c r="D47" s="72"/>
      <c r="E47" s="62">
        <v>38</v>
      </c>
      <c r="F47" s="69" t="str">
        <f>IF(収支計画書!V58="","",収支計画書!V58)</f>
        <v/>
      </c>
      <c r="G47" s="74"/>
      <c r="H47" s="62">
        <v>38</v>
      </c>
      <c r="I47" s="69" t="str">
        <f>IF(収支計画書!AL58="","",収支計画書!AL58)</f>
        <v/>
      </c>
      <c r="J47" s="74"/>
    </row>
    <row r="48" spans="2:10" x14ac:dyDescent="0.4">
      <c r="B48" s="66">
        <v>39</v>
      </c>
      <c r="C48" s="69" t="str">
        <f>IF(収支計画書!F59="","",収支計画書!F59)</f>
        <v/>
      </c>
      <c r="D48" s="72"/>
      <c r="E48" s="62">
        <v>39</v>
      </c>
      <c r="F48" s="69" t="str">
        <f>IF(収支計画書!V59="","",収支計画書!V59)</f>
        <v/>
      </c>
      <c r="G48" s="74"/>
      <c r="H48" s="62">
        <v>39</v>
      </c>
      <c r="I48" s="69" t="str">
        <f>IF(収支計画書!AL59="","",収支計画書!AL59)</f>
        <v/>
      </c>
      <c r="J48" s="74"/>
    </row>
    <row r="49" spans="2:10" ht="19.5" thickBot="1" x14ac:dyDescent="0.45">
      <c r="B49" s="67">
        <v>40</v>
      </c>
      <c r="C49" s="70" t="str">
        <f>IF(収支計画書!F60="","",収支計画書!F60)</f>
        <v/>
      </c>
      <c r="D49" s="73"/>
      <c r="E49" s="68">
        <v>40</v>
      </c>
      <c r="F49" s="70" t="str">
        <f>IF(収支計画書!V60="","",収支計画書!V60)</f>
        <v/>
      </c>
      <c r="G49" s="75"/>
      <c r="H49" s="68">
        <v>40</v>
      </c>
      <c r="I49" s="70" t="str">
        <f>IF(収支計画書!AL60="","",収支計画書!AL60)</f>
        <v/>
      </c>
      <c r="J49" s="75"/>
    </row>
  </sheetData>
  <mergeCells count="4">
    <mergeCell ref="B8:D8"/>
    <mergeCell ref="H8:J8"/>
    <mergeCell ref="A1:K1"/>
    <mergeCell ref="E8:G8"/>
  </mergeCells>
  <phoneticPr fontId="4"/>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A9A2-5B91-403A-BA58-7737EFB1BE81}">
  <sheetPr>
    <tabColor rgb="FFFF0000"/>
    <pageSetUpPr fitToPage="1"/>
  </sheetPr>
  <dimension ref="A1:BI76"/>
  <sheetViews>
    <sheetView view="pageBreakPreview" zoomScale="70" zoomScaleNormal="90" zoomScaleSheetLayoutView="70" workbookViewId="0">
      <selection sqref="A1:Q1"/>
    </sheetView>
  </sheetViews>
  <sheetFormatPr defaultColWidth="9" defaultRowHeight="18.75" x14ac:dyDescent="0.4"/>
  <cols>
    <col min="1" max="1" width="40" style="9" customWidth="1"/>
    <col min="2" max="2" width="24.875" style="9" customWidth="1"/>
    <col min="3" max="3" width="14.5" style="9" bestFit="1" customWidth="1"/>
    <col min="4" max="5" width="6.125" style="9" customWidth="1"/>
    <col min="6" max="16" width="11.25" style="9" customWidth="1"/>
    <col min="17" max="17" width="3.25" style="9" customWidth="1"/>
    <col min="18" max="18" width="23.5" style="9" bestFit="1" customWidth="1"/>
    <col min="19" max="21" width="8.875" style="9" customWidth="1"/>
    <col min="22" max="16384" width="9" style="9"/>
  </cols>
  <sheetData>
    <row r="1" spans="1:40" ht="24" x14ac:dyDescent="0.4">
      <c r="A1" s="322" t="s">
        <v>128</v>
      </c>
      <c r="B1" s="322"/>
      <c r="C1" s="322"/>
      <c r="D1" s="322"/>
      <c r="E1" s="322"/>
      <c r="F1" s="322"/>
      <c r="G1" s="322"/>
      <c r="H1" s="322"/>
      <c r="I1" s="322"/>
      <c r="J1" s="322"/>
      <c r="K1" s="322"/>
      <c r="L1" s="322"/>
      <c r="M1" s="322"/>
      <c r="N1" s="322"/>
      <c r="O1" s="322"/>
      <c r="P1" s="322"/>
      <c r="Q1" s="322"/>
      <c r="R1" s="141"/>
      <c r="S1" s="141"/>
    </row>
    <row r="2" spans="1:40" ht="24" x14ac:dyDescent="0.4">
      <c r="A2" s="126" t="s">
        <v>129</v>
      </c>
      <c r="B2" s="1"/>
      <c r="C2" s="1"/>
      <c r="D2" s="1"/>
      <c r="E2" s="1"/>
      <c r="F2" s="1"/>
      <c r="G2" s="1"/>
      <c r="H2" s="1"/>
      <c r="I2" s="1"/>
      <c r="J2" s="1"/>
      <c r="K2" s="1"/>
      <c r="L2" s="1"/>
      <c r="M2" s="1"/>
      <c r="N2" s="1"/>
      <c r="O2" s="1"/>
      <c r="P2" s="1"/>
    </row>
    <row r="3" spans="1:40" ht="24" customHeight="1" x14ac:dyDescent="0.4">
      <c r="A3" s="37" t="s">
        <v>130</v>
      </c>
      <c r="B3" s="1"/>
      <c r="C3" s="1"/>
      <c r="D3" s="1"/>
      <c r="E3" s="1"/>
      <c r="F3" s="1"/>
      <c r="G3" s="1"/>
      <c r="H3" s="1"/>
      <c r="I3" s="1"/>
      <c r="J3" s="1"/>
      <c r="K3" s="1"/>
      <c r="L3" s="1"/>
      <c r="M3" s="1"/>
      <c r="N3" s="1"/>
      <c r="O3" s="1"/>
      <c r="P3" s="1"/>
    </row>
    <row r="4" spans="1:40" ht="20.25" thickBot="1" x14ac:dyDescent="0.45">
      <c r="A4" s="129" t="s">
        <v>131</v>
      </c>
      <c r="B4" s="131"/>
      <c r="C4" s="133"/>
      <c r="D4" s="134"/>
      <c r="E4" s="134"/>
      <c r="F4" s="134"/>
      <c r="G4" s="127"/>
      <c r="H4" s="127"/>
      <c r="I4" s="128"/>
      <c r="J4" s="135"/>
      <c r="K4" s="130"/>
      <c r="L4" s="136"/>
      <c r="M4" s="137"/>
      <c r="N4" s="129"/>
      <c r="O4" s="127"/>
      <c r="P4" s="127"/>
      <c r="Q4" s="128"/>
      <c r="R4" s="128"/>
      <c r="S4" s="128"/>
    </row>
    <row r="5" spans="1:40" ht="24" customHeight="1" thickBot="1" x14ac:dyDescent="0.45">
      <c r="A5" s="142" t="s">
        <v>80</v>
      </c>
      <c r="B5" s="138">
        <v>5.5</v>
      </c>
      <c r="C5" s="133" t="s">
        <v>81</v>
      </c>
      <c r="D5" s="134"/>
      <c r="E5" s="134"/>
      <c r="F5" s="134"/>
      <c r="G5" s="127"/>
      <c r="H5" s="127"/>
      <c r="I5" s="128"/>
      <c r="J5" s="135"/>
      <c r="K5" s="130"/>
      <c r="L5" s="136"/>
      <c r="M5" s="137"/>
      <c r="N5" s="139"/>
      <c r="O5" s="127"/>
      <c r="P5" s="127"/>
      <c r="Q5" s="128"/>
      <c r="R5" s="128"/>
      <c r="S5" s="128"/>
    </row>
    <row r="6" spans="1:40" ht="24" customHeight="1" x14ac:dyDescent="0.4">
      <c r="A6" s="131"/>
      <c r="B6" s="24" t="s">
        <v>132</v>
      </c>
      <c r="C6" s="133"/>
      <c r="D6" s="134"/>
      <c r="E6" s="134"/>
      <c r="F6" s="134"/>
      <c r="G6" s="127"/>
      <c r="H6" s="127"/>
      <c r="I6" s="128"/>
      <c r="J6" s="134"/>
      <c r="K6" s="134"/>
      <c r="L6" s="130"/>
      <c r="M6" s="134"/>
      <c r="N6" s="134"/>
      <c r="O6" s="127"/>
      <c r="P6" s="127"/>
      <c r="Q6" s="128"/>
      <c r="R6" s="128"/>
      <c r="S6" s="128"/>
    </row>
    <row r="7" spans="1:40" ht="24" customHeight="1" x14ac:dyDescent="0.4">
      <c r="A7" s="134"/>
      <c r="B7" s="140" t="s">
        <v>133</v>
      </c>
      <c r="C7" s="134"/>
      <c r="D7" s="134"/>
      <c r="E7" s="134"/>
      <c r="F7" s="129"/>
      <c r="G7" s="134"/>
      <c r="H7" s="131"/>
      <c r="I7" s="132"/>
      <c r="J7" s="133"/>
      <c r="K7" s="134"/>
      <c r="L7" s="134"/>
      <c r="M7" s="134"/>
      <c r="N7" s="134"/>
      <c r="O7" s="127"/>
      <c r="P7" s="127"/>
      <c r="Q7" s="128"/>
      <c r="R7" s="128"/>
      <c r="S7" s="128"/>
    </row>
    <row r="8" spans="1:40" ht="24" customHeight="1" thickBot="1" x14ac:dyDescent="0.45">
      <c r="A8" s="3" t="s">
        <v>83</v>
      </c>
      <c r="B8" s="5"/>
      <c r="C8" s="1"/>
      <c r="D8" s="1"/>
      <c r="E8" s="1"/>
      <c r="F8" s="88"/>
      <c r="G8" s="88"/>
      <c r="H8" s="88"/>
      <c r="I8" s="88"/>
      <c r="J8" s="88"/>
      <c r="K8" s="88"/>
      <c r="L8" s="88"/>
      <c r="M8" s="88"/>
      <c r="N8" s="88"/>
      <c r="O8" s="1"/>
      <c r="P8" s="1"/>
    </row>
    <row r="9" spans="1:40" ht="24" customHeight="1" x14ac:dyDescent="0.4">
      <c r="A9" s="86" t="s">
        <v>84</v>
      </c>
      <c r="B9" s="1"/>
      <c r="C9" s="1"/>
      <c r="D9" s="1"/>
      <c r="E9" s="1"/>
      <c r="F9" s="306" t="s">
        <v>134</v>
      </c>
      <c r="G9" s="307"/>
      <c r="H9" s="307"/>
      <c r="I9" s="307"/>
      <c r="J9" s="307"/>
      <c r="K9" s="307"/>
      <c r="L9" s="307"/>
      <c r="M9" s="307"/>
      <c r="N9" s="308"/>
      <c r="O9" s="21" t="s">
        <v>135</v>
      </c>
      <c r="P9" s="302" t="s">
        <v>87</v>
      </c>
    </row>
    <row r="10" spans="1:40" ht="24" customHeight="1" thickBot="1" x14ac:dyDescent="0.45">
      <c r="A10" s="86" t="s">
        <v>88</v>
      </c>
      <c r="B10" s="1"/>
      <c r="C10" s="1"/>
      <c r="D10" s="1"/>
      <c r="E10" s="122"/>
      <c r="F10" s="144" t="s">
        <v>90</v>
      </c>
      <c r="G10" s="87" t="s">
        <v>91</v>
      </c>
      <c r="H10" s="87" t="s">
        <v>92</v>
      </c>
      <c r="I10" s="124" t="s">
        <v>93</v>
      </c>
      <c r="J10" s="124" t="s">
        <v>94</v>
      </c>
      <c r="K10" s="124" t="s">
        <v>95</v>
      </c>
      <c r="L10" s="124" t="s">
        <v>96</v>
      </c>
      <c r="M10" s="124" t="s">
        <v>97</v>
      </c>
      <c r="N10" s="124" t="s">
        <v>98</v>
      </c>
      <c r="O10" s="20" t="s">
        <v>99</v>
      </c>
      <c r="P10" s="303"/>
      <c r="S10" s="145" t="s">
        <v>136</v>
      </c>
      <c r="T10" s="145"/>
      <c r="U10" s="145" t="s">
        <v>137</v>
      </c>
      <c r="V10" s="145"/>
      <c r="W10" s="145" t="s">
        <v>138</v>
      </c>
      <c r="X10" s="145"/>
      <c r="Y10" s="145" t="s">
        <v>139</v>
      </c>
      <c r="Z10" s="145"/>
      <c r="AA10" s="145" t="s">
        <v>140</v>
      </c>
      <c r="AB10" s="145"/>
      <c r="AC10" s="145" t="s">
        <v>141</v>
      </c>
      <c r="AD10" s="145"/>
      <c r="AE10" s="145" t="s">
        <v>142</v>
      </c>
      <c r="AF10" s="145"/>
      <c r="AG10" s="145" t="s">
        <v>143</v>
      </c>
      <c r="AH10" s="145"/>
      <c r="AI10" s="145" t="s">
        <v>144</v>
      </c>
      <c r="AJ10" s="145"/>
      <c r="AK10" s="145" t="s">
        <v>99</v>
      </c>
      <c r="AL10" s="145"/>
    </row>
    <row r="11" spans="1:40" ht="31.5" customHeight="1" thickBot="1" x14ac:dyDescent="0.45">
      <c r="A11" s="304" t="s">
        <v>145</v>
      </c>
      <c r="B11" s="304"/>
      <c r="C11" s="304"/>
      <c r="D11" s="304"/>
      <c r="E11" s="305"/>
      <c r="F11" s="324">
        <v>15</v>
      </c>
      <c r="G11" s="324">
        <v>15</v>
      </c>
      <c r="H11" s="324">
        <v>15</v>
      </c>
      <c r="I11" s="324">
        <v>15</v>
      </c>
      <c r="J11" s="324">
        <v>17</v>
      </c>
      <c r="K11" s="324">
        <v>17</v>
      </c>
      <c r="L11" s="324">
        <v>17</v>
      </c>
      <c r="M11" s="324">
        <v>20</v>
      </c>
      <c r="N11" s="324">
        <v>20</v>
      </c>
      <c r="O11" s="324">
        <v>20</v>
      </c>
      <c r="P11" s="42">
        <f t="shared" ref="P11:P33" si="0">SUM(F11:O11)</f>
        <v>171</v>
      </c>
      <c r="S11" s="145" t="s">
        <v>146</v>
      </c>
      <c r="T11" s="145" t="s">
        <v>147</v>
      </c>
      <c r="U11" s="145" t="s">
        <v>146</v>
      </c>
      <c r="V11" s="145" t="s">
        <v>147</v>
      </c>
      <c r="W11" s="145" t="s">
        <v>146</v>
      </c>
      <c r="X11" s="145" t="s">
        <v>147</v>
      </c>
      <c r="Y11" s="145" t="s">
        <v>146</v>
      </c>
      <c r="Z11" s="145" t="s">
        <v>147</v>
      </c>
      <c r="AA11" s="145" t="s">
        <v>146</v>
      </c>
      <c r="AB11" s="145" t="s">
        <v>147</v>
      </c>
      <c r="AC11" s="145" t="s">
        <v>146</v>
      </c>
      <c r="AD11" s="145" t="s">
        <v>147</v>
      </c>
      <c r="AE11" s="145" t="s">
        <v>146</v>
      </c>
      <c r="AF11" s="145" t="s">
        <v>147</v>
      </c>
      <c r="AG11" s="145" t="s">
        <v>146</v>
      </c>
      <c r="AH11" s="145" t="s">
        <v>147</v>
      </c>
      <c r="AI11" s="145" t="s">
        <v>146</v>
      </c>
      <c r="AJ11" s="145" t="s">
        <v>147</v>
      </c>
      <c r="AK11" s="145" t="s">
        <v>146</v>
      </c>
      <c r="AL11" s="145" t="s">
        <v>147</v>
      </c>
    </row>
    <row r="12" spans="1:40" ht="24" customHeight="1" thickTop="1" x14ac:dyDescent="0.4">
      <c r="A12" s="309" t="s">
        <v>101</v>
      </c>
      <c r="B12" s="297" t="s">
        <v>148</v>
      </c>
      <c r="C12" s="298" t="s">
        <v>103</v>
      </c>
      <c r="D12" s="299"/>
      <c r="E12" s="300"/>
      <c r="F12" s="325">
        <v>1</v>
      </c>
      <c r="G12" s="325">
        <v>2</v>
      </c>
      <c r="H12" s="325">
        <v>0</v>
      </c>
      <c r="I12" s="325">
        <v>2</v>
      </c>
      <c r="J12" s="325">
        <v>1</v>
      </c>
      <c r="K12" s="325">
        <v>2</v>
      </c>
      <c r="L12" s="325">
        <v>0</v>
      </c>
      <c r="M12" s="325">
        <v>2</v>
      </c>
      <c r="N12" s="325">
        <v>0</v>
      </c>
      <c r="O12" s="325">
        <v>2</v>
      </c>
      <c r="P12" s="143">
        <f t="shared" si="0"/>
        <v>12</v>
      </c>
      <c r="R12" s="11" t="s">
        <v>104</v>
      </c>
      <c r="S12" s="12">
        <f>F52</f>
        <v>1</v>
      </c>
      <c r="T12" s="12">
        <f>F12</f>
        <v>1</v>
      </c>
      <c r="U12" s="12">
        <f>G52+S12</f>
        <v>3</v>
      </c>
      <c r="V12" s="12">
        <f>G12+T12</f>
        <v>3</v>
      </c>
      <c r="W12" s="12">
        <f>H52+U12</f>
        <v>4</v>
      </c>
      <c r="X12" s="12">
        <f>H12+V12</f>
        <v>3</v>
      </c>
      <c r="Y12" s="12">
        <f>I52+W12</f>
        <v>6</v>
      </c>
      <c r="Z12" s="12">
        <f>I12+X12</f>
        <v>5</v>
      </c>
      <c r="AA12" s="12">
        <f>J52+Y12</f>
        <v>7</v>
      </c>
      <c r="AB12" s="12">
        <f>J12+Z12</f>
        <v>6</v>
      </c>
      <c r="AC12" s="12">
        <f>K52+AA12</f>
        <v>9</v>
      </c>
      <c r="AD12" s="12">
        <f>K12+AB12</f>
        <v>8</v>
      </c>
      <c r="AE12" s="12">
        <f>L52+AC12</f>
        <v>10</v>
      </c>
      <c r="AF12" s="12">
        <f>L12+AD12</f>
        <v>8</v>
      </c>
      <c r="AG12" s="12">
        <f>M52+AE12</f>
        <v>12</v>
      </c>
      <c r="AH12" s="12">
        <f>M12+AF12</f>
        <v>10</v>
      </c>
      <c r="AI12" s="12">
        <f>N52+AG12</f>
        <v>13</v>
      </c>
      <c r="AJ12" s="12">
        <f>N12+AH12</f>
        <v>10</v>
      </c>
      <c r="AK12" s="12">
        <f>O52+AI12</f>
        <v>15</v>
      </c>
      <c r="AL12" s="12">
        <f>O12+AJ12</f>
        <v>12</v>
      </c>
      <c r="AM12" s="12"/>
      <c r="AN12" s="12"/>
    </row>
    <row r="13" spans="1:40" ht="24" customHeight="1" x14ac:dyDescent="0.4">
      <c r="A13" s="310"/>
      <c r="B13" s="283"/>
      <c r="C13" s="288" t="s">
        <v>105</v>
      </c>
      <c r="D13" s="289"/>
      <c r="E13" s="290"/>
      <c r="F13" s="324">
        <v>1</v>
      </c>
      <c r="G13" s="324">
        <v>0</v>
      </c>
      <c r="H13" s="324">
        <v>0</v>
      </c>
      <c r="I13" s="324">
        <v>0</v>
      </c>
      <c r="J13" s="324">
        <v>0</v>
      </c>
      <c r="K13" s="324">
        <v>1</v>
      </c>
      <c r="L13" s="324">
        <v>1</v>
      </c>
      <c r="M13" s="324">
        <v>1</v>
      </c>
      <c r="N13" s="324">
        <v>2</v>
      </c>
      <c r="O13" s="324">
        <v>2</v>
      </c>
      <c r="P13" s="42">
        <f t="shared" si="0"/>
        <v>8</v>
      </c>
      <c r="R13" s="11" t="s">
        <v>106</v>
      </c>
      <c r="S13" s="12">
        <f>F53</f>
        <v>0</v>
      </c>
      <c r="T13" s="12">
        <f>F13</f>
        <v>1</v>
      </c>
      <c r="U13" s="12">
        <f>G53+S13</f>
        <v>0</v>
      </c>
      <c r="V13" s="12">
        <f>G13+T13</f>
        <v>1</v>
      </c>
      <c r="W13" s="12">
        <f>H53+U13</f>
        <v>0</v>
      </c>
      <c r="X13" s="12">
        <f>H13+V13</f>
        <v>1</v>
      </c>
      <c r="Y13" s="12">
        <f>I53+W13</f>
        <v>1</v>
      </c>
      <c r="Z13" s="12">
        <f>I13+X13</f>
        <v>1</v>
      </c>
      <c r="AA13" s="12">
        <f>J53+Y13</f>
        <v>2</v>
      </c>
      <c r="AB13" s="12">
        <f>J13+Z13</f>
        <v>1</v>
      </c>
      <c r="AC13" s="12">
        <f>K53+AA13</f>
        <v>3</v>
      </c>
      <c r="AD13" s="12">
        <f>K13+AB13</f>
        <v>2</v>
      </c>
      <c r="AE13" s="12">
        <f>L53+AC13</f>
        <v>4</v>
      </c>
      <c r="AF13" s="12">
        <f>L13+AD13</f>
        <v>3</v>
      </c>
      <c r="AG13" s="12">
        <f>M53+AE13</f>
        <v>6</v>
      </c>
      <c r="AH13" s="12">
        <f>M13+AF13</f>
        <v>4</v>
      </c>
      <c r="AI13" s="12">
        <f>N53+AG13</f>
        <v>8</v>
      </c>
      <c r="AJ13" s="12">
        <f>N13+AH13</f>
        <v>6</v>
      </c>
      <c r="AK13" s="12">
        <f>O53+AI13</f>
        <v>10</v>
      </c>
      <c r="AL13" s="12">
        <f>O13+AJ13</f>
        <v>8</v>
      </c>
      <c r="AM13" s="12"/>
      <c r="AN13" s="12"/>
    </row>
    <row r="14" spans="1:40" ht="24" customHeight="1" x14ac:dyDescent="0.4">
      <c r="A14" s="310"/>
      <c r="B14" s="283"/>
      <c r="C14" s="288" t="s">
        <v>107</v>
      </c>
      <c r="D14" s="289"/>
      <c r="E14" s="290"/>
      <c r="F14" s="324">
        <v>1</v>
      </c>
      <c r="G14" s="324">
        <v>0</v>
      </c>
      <c r="H14" s="324">
        <v>1</v>
      </c>
      <c r="I14" s="324">
        <v>1</v>
      </c>
      <c r="J14" s="324">
        <v>1</v>
      </c>
      <c r="K14" s="324">
        <v>1</v>
      </c>
      <c r="L14" s="324">
        <v>2</v>
      </c>
      <c r="M14" s="324">
        <v>2</v>
      </c>
      <c r="N14" s="324">
        <v>2</v>
      </c>
      <c r="O14" s="324">
        <v>2</v>
      </c>
      <c r="P14" s="42">
        <f t="shared" si="0"/>
        <v>13</v>
      </c>
      <c r="R14" s="11" t="s">
        <v>108</v>
      </c>
      <c r="S14" s="12">
        <f>F54</f>
        <v>1</v>
      </c>
      <c r="T14" s="12">
        <f>F14</f>
        <v>1</v>
      </c>
      <c r="U14" s="12">
        <f>G54+S14</f>
        <v>2</v>
      </c>
      <c r="V14" s="12">
        <f>G14+T14</f>
        <v>1</v>
      </c>
      <c r="W14" s="12">
        <f>H54+U14</f>
        <v>3</v>
      </c>
      <c r="X14" s="12">
        <f>H14+V14</f>
        <v>2</v>
      </c>
      <c r="Y14" s="12">
        <f>I54+W14</f>
        <v>4</v>
      </c>
      <c r="Z14" s="12">
        <f>I14+X14</f>
        <v>3</v>
      </c>
      <c r="AA14" s="12">
        <f>J54+Y14</f>
        <v>6</v>
      </c>
      <c r="AB14" s="12">
        <f>J14+Z14</f>
        <v>4</v>
      </c>
      <c r="AC14" s="12">
        <f>K54+AA14</f>
        <v>8</v>
      </c>
      <c r="AD14" s="12">
        <f>K14+AB14</f>
        <v>5</v>
      </c>
      <c r="AE14" s="12">
        <f>L54+AC14</f>
        <v>10</v>
      </c>
      <c r="AF14" s="12">
        <f>L14+AD14</f>
        <v>7</v>
      </c>
      <c r="AG14" s="12">
        <f>M54+AE14</f>
        <v>12</v>
      </c>
      <c r="AH14" s="12">
        <f>M14+AF14</f>
        <v>9</v>
      </c>
      <c r="AI14" s="12">
        <f>N54+AG14</f>
        <v>15</v>
      </c>
      <c r="AJ14" s="12">
        <f>N14+AH14</f>
        <v>11</v>
      </c>
      <c r="AK14" s="12">
        <f>O54+AI14</f>
        <v>18</v>
      </c>
      <c r="AL14" s="12">
        <f>O14+AJ14</f>
        <v>13</v>
      </c>
      <c r="AM14" s="12"/>
      <c r="AN14" s="12"/>
    </row>
    <row r="15" spans="1:40" ht="24" customHeight="1" x14ac:dyDescent="0.4">
      <c r="A15" s="310"/>
      <c r="B15" s="283"/>
      <c r="C15" s="288" t="s">
        <v>109</v>
      </c>
      <c r="D15" s="289"/>
      <c r="E15" s="290"/>
      <c r="F15" s="326">
        <f>SUM(F12:F14)</f>
        <v>3</v>
      </c>
      <c r="G15" s="326">
        <f>SUM(G12:G14)</f>
        <v>2</v>
      </c>
      <c r="H15" s="326">
        <f t="shared" ref="H15:O15" si="1">SUM(H12:H14)</f>
        <v>1</v>
      </c>
      <c r="I15" s="326">
        <f t="shared" si="1"/>
        <v>3</v>
      </c>
      <c r="J15" s="326">
        <f t="shared" si="1"/>
        <v>2</v>
      </c>
      <c r="K15" s="326">
        <f t="shared" si="1"/>
        <v>4</v>
      </c>
      <c r="L15" s="326">
        <f t="shared" si="1"/>
        <v>3</v>
      </c>
      <c r="M15" s="326">
        <f t="shared" si="1"/>
        <v>5</v>
      </c>
      <c r="N15" s="326">
        <f t="shared" si="1"/>
        <v>4</v>
      </c>
      <c r="O15" s="326">
        <f t="shared" si="1"/>
        <v>6</v>
      </c>
      <c r="P15" s="42">
        <f t="shared" si="0"/>
        <v>33</v>
      </c>
      <c r="R15" s="11" t="s">
        <v>109</v>
      </c>
      <c r="S15" s="12">
        <f>F55</f>
        <v>2</v>
      </c>
      <c r="T15" s="12">
        <f>F15</f>
        <v>3</v>
      </c>
      <c r="U15" s="12">
        <f>G55+S15</f>
        <v>5</v>
      </c>
      <c r="V15" s="12">
        <f>G15+T15</f>
        <v>5</v>
      </c>
      <c r="W15" s="12">
        <f>H55+U15</f>
        <v>7</v>
      </c>
      <c r="X15" s="12">
        <f>H15+V15</f>
        <v>6</v>
      </c>
      <c r="Y15" s="12">
        <f>I55+W15</f>
        <v>11</v>
      </c>
      <c r="Z15" s="12">
        <f>I15+X15</f>
        <v>9</v>
      </c>
      <c r="AA15" s="12">
        <f>J55+Y15</f>
        <v>15</v>
      </c>
      <c r="AB15" s="12">
        <f>J15+Z15</f>
        <v>11</v>
      </c>
      <c r="AC15" s="12">
        <f>K55+AA15</f>
        <v>20</v>
      </c>
      <c r="AD15" s="12">
        <f>K15+AB15</f>
        <v>15</v>
      </c>
      <c r="AE15" s="12">
        <f>L55+AC15</f>
        <v>24</v>
      </c>
      <c r="AF15" s="12">
        <f>L15+AD15</f>
        <v>18</v>
      </c>
      <c r="AG15" s="12">
        <f>M55+AE15</f>
        <v>30</v>
      </c>
      <c r="AH15" s="12">
        <f>M15+AF15</f>
        <v>23</v>
      </c>
      <c r="AI15" s="12">
        <f>N55+AG15</f>
        <v>36</v>
      </c>
      <c r="AJ15" s="12">
        <f>N15+AH15</f>
        <v>27</v>
      </c>
      <c r="AK15" s="12">
        <f>O55+AI15</f>
        <v>43</v>
      </c>
      <c r="AL15" s="12">
        <f>O15+AJ15</f>
        <v>33</v>
      </c>
      <c r="AM15" s="12"/>
      <c r="AN15" s="12"/>
    </row>
    <row r="16" spans="1:40" ht="24" customHeight="1" x14ac:dyDescent="0.4">
      <c r="A16" s="310"/>
      <c r="B16" s="282" t="s">
        <v>149</v>
      </c>
      <c r="C16" s="285" t="s">
        <v>103</v>
      </c>
      <c r="D16" s="286"/>
      <c r="E16" s="287"/>
      <c r="F16" s="327">
        <v>0</v>
      </c>
      <c r="G16" s="327">
        <v>0</v>
      </c>
      <c r="H16" s="327">
        <v>0</v>
      </c>
      <c r="I16" s="327">
        <v>0</v>
      </c>
      <c r="J16" s="327">
        <v>0</v>
      </c>
      <c r="K16" s="327">
        <v>0</v>
      </c>
      <c r="L16" s="327">
        <v>0</v>
      </c>
      <c r="M16" s="327">
        <v>1</v>
      </c>
      <c r="N16" s="327">
        <v>1</v>
      </c>
      <c r="O16" s="327">
        <v>1</v>
      </c>
      <c r="P16" s="42">
        <f t="shared" si="0"/>
        <v>3</v>
      </c>
      <c r="R16" s="11" t="s">
        <v>150</v>
      </c>
      <c r="S16" s="11">
        <v>1</v>
      </c>
      <c r="T16" s="11">
        <v>1</v>
      </c>
      <c r="U16" s="11">
        <v>1</v>
      </c>
      <c r="V16" s="11">
        <v>1</v>
      </c>
      <c r="W16" s="11">
        <v>1</v>
      </c>
      <c r="X16" s="11">
        <v>1</v>
      </c>
      <c r="Y16" s="11">
        <v>1</v>
      </c>
      <c r="Z16" s="11">
        <v>1</v>
      </c>
      <c r="AA16" s="11">
        <v>1</v>
      </c>
      <c r="AB16" s="11">
        <v>1</v>
      </c>
      <c r="AC16" s="11">
        <v>1</v>
      </c>
      <c r="AD16" s="11">
        <v>1</v>
      </c>
      <c r="AE16" s="11">
        <v>1</v>
      </c>
      <c r="AF16" s="11">
        <v>1</v>
      </c>
      <c r="AG16" s="11">
        <v>1</v>
      </c>
      <c r="AH16" s="11">
        <v>1</v>
      </c>
      <c r="AI16" s="11">
        <v>1</v>
      </c>
      <c r="AJ16" s="11">
        <v>1</v>
      </c>
      <c r="AK16" s="11">
        <v>1</v>
      </c>
      <c r="AL16" s="11">
        <v>1</v>
      </c>
      <c r="AM16" s="11"/>
    </row>
    <row r="17" spans="1:40" ht="24" customHeight="1" x14ac:dyDescent="0.4">
      <c r="A17" s="310"/>
      <c r="B17" s="283"/>
      <c r="C17" s="288" t="s">
        <v>105</v>
      </c>
      <c r="D17" s="289"/>
      <c r="E17" s="290"/>
      <c r="F17" s="328">
        <v>0</v>
      </c>
      <c r="G17" s="328">
        <v>2</v>
      </c>
      <c r="H17" s="328">
        <v>0</v>
      </c>
      <c r="I17" s="328">
        <v>2</v>
      </c>
      <c r="J17" s="328">
        <v>0</v>
      </c>
      <c r="K17" s="328">
        <v>2</v>
      </c>
      <c r="L17" s="328">
        <v>0</v>
      </c>
      <c r="M17" s="328">
        <v>2</v>
      </c>
      <c r="N17" s="328">
        <v>0</v>
      </c>
      <c r="O17" s="328">
        <v>2</v>
      </c>
      <c r="P17" s="42">
        <f t="shared" si="0"/>
        <v>10</v>
      </c>
      <c r="R17" s="11"/>
      <c r="S17" s="11"/>
      <c r="T17" s="11"/>
      <c r="U17" s="11"/>
      <c r="V17" s="11"/>
      <c r="W17" s="11"/>
      <c r="X17" s="11"/>
      <c r="Y17" s="11"/>
      <c r="Z17" s="11"/>
      <c r="AA17" s="11"/>
      <c r="AB17" s="11"/>
      <c r="AC17" s="11"/>
      <c r="AD17" s="11"/>
      <c r="AE17" s="11"/>
      <c r="AF17" s="11"/>
      <c r="AG17" s="11"/>
      <c r="AH17" s="11"/>
      <c r="AI17" s="11"/>
      <c r="AJ17" s="11"/>
      <c r="AK17" s="11"/>
      <c r="AL17" s="11"/>
      <c r="AM17" s="11"/>
    </row>
    <row r="18" spans="1:40" ht="24" customHeight="1" thickBot="1" x14ac:dyDescent="0.45">
      <c r="A18" s="311"/>
      <c r="B18" s="284"/>
      <c r="C18" s="291" t="s">
        <v>107</v>
      </c>
      <c r="D18" s="292"/>
      <c r="E18" s="293"/>
      <c r="F18" s="329">
        <v>1</v>
      </c>
      <c r="G18" s="329">
        <v>0</v>
      </c>
      <c r="H18" s="329">
        <v>1</v>
      </c>
      <c r="I18" s="329">
        <v>0</v>
      </c>
      <c r="J18" s="329">
        <v>1</v>
      </c>
      <c r="K18" s="329">
        <v>0</v>
      </c>
      <c r="L18" s="329">
        <v>1</v>
      </c>
      <c r="M18" s="329">
        <v>0</v>
      </c>
      <c r="N18" s="329">
        <v>1</v>
      </c>
      <c r="O18" s="329">
        <v>0</v>
      </c>
      <c r="P18" s="42">
        <f t="shared" si="0"/>
        <v>5</v>
      </c>
      <c r="R18" s="11"/>
      <c r="S18" s="11"/>
      <c r="T18" s="11"/>
      <c r="U18" s="11"/>
      <c r="V18" s="11"/>
      <c r="W18" s="11"/>
      <c r="X18" s="11"/>
      <c r="Y18" s="11"/>
      <c r="Z18" s="11"/>
      <c r="AA18" s="11"/>
      <c r="AB18" s="11"/>
      <c r="AC18" s="11"/>
      <c r="AD18" s="11"/>
      <c r="AE18" s="11"/>
      <c r="AF18" s="11"/>
      <c r="AG18" s="11"/>
      <c r="AH18" s="11"/>
      <c r="AI18" s="11"/>
      <c r="AJ18" s="11"/>
      <c r="AK18" s="11"/>
      <c r="AL18" s="11"/>
      <c r="AM18" s="11"/>
    </row>
    <row r="19" spans="1:40" ht="24" customHeight="1" thickTop="1" x14ac:dyDescent="0.4">
      <c r="A19" s="294" t="s">
        <v>111</v>
      </c>
      <c r="B19" s="297" t="s">
        <v>148</v>
      </c>
      <c r="C19" s="298" t="s">
        <v>103</v>
      </c>
      <c r="D19" s="299"/>
      <c r="E19" s="300"/>
      <c r="F19" s="53">
        <v>180</v>
      </c>
      <c r="G19" s="53">
        <v>360</v>
      </c>
      <c r="H19" s="53">
        <v>0</v>
      </c>
      <c r="I19" s="53">
        <v>360</v>
      </c>
      <c r="J19" s="53">
        <v>180</v>
      </c>
      <c r="K19" s="53">
        <v>360</v>
      </c>
      <c r="L19" s="53">
        <v>0</v>
      </c>
      <c r="M19" s="53">
        <v>360</v>
      </c>
      <c r="N19" s="53">
        <v>0</v>
      </c>
      <c r="O19" s="53">
        <v>360</v>
      </c>
      <c r="P19" s="44">
        <f t="shared" si="0"/>
        <v>2160</v>
      </c>
      <c r="R19" s="11" t="s">
        <v>104</v>
      </c>
      <c r="S19" s="12">
        <f>F59</f>
        <v>180</v>
      </c>
      <c r="T19" s="12">
        <f>F19</f>
        <v>180</v>
      </c>
      <c r="U19" s="12">
        <f>G59+S19</f>
        <v>540</v>
      </c>
      <c r="V19" s="12">
        <f>G19+T19</f>
        <v>540</v>
      </c>
      <c r="W19" s="12">
        <f>H59+U19</f>
        <v>720</v>
      </c>
      <c r="X19" s="12">
        <f>H19+V19</f>
        <v>540</v>
      </c>
      <c r="Y19" s="12">
        <f>I59+W19</f>
        <v>1080</v>
      </c>
      <c r="Z19" s="12">
        <f>I19+X19</f>
        <v>900</v>
      </c>
      <c r="AA19" s="12">
        <f>J59+Y19</f>
        <v>1260</v>
      </c>
      <c r="AB19" s="12">
        <f>J19+Z19</f>
        <v>1080</v>
      </c>
      <c r="AC19" s="12">
        <f>K59+AA19</f>
        <v>1620</v>
      </c>
      <c r="AD19" s="12">
        <f>K19+AB19</f>
        <v>1440</v>
      </c>
      <c r="AE19" s="12">
        <f>L59+AC19</f>
        <v>1800</v>
      </c>
      <c r="AF19" s="12">
        <f>L19+AD19</f>
        <v>1440</v>
      </c>
      <c r="AG19" s="12">
        <f>M59+AE19</f>
        <v>2160</v>
      </c>
      <c r="AH19" s="12">
        <f>M19+AF19</f>
        <v>1800</v>
      </c>
      <c r="AI19" s="12">
        <f>N59+AG19</f>
        <v>2340</v>
      </c>
      <c r="AJ19" s="12">
        <f>N19+AH19</f>
        <v>1800</v>
      </c>
      <c r="AK19" s="12">
        <f>O59+AI19</f>
        <v>2700</v>
      </c>
      <c r="AL19" s="12">
        <f>O19+AJ19</f>
        <v>2160</v>
      </c>
      <c r="AM19" s="12"/>
      <c r="AN19" s="12"/>
    </row>
    <row r="20" spans="1:40" ht="24" customHeight="1" x14ac:dyDescent="0.4">
      <c r="A20" s="295"/>
      <c r="B20" s="283"/>
      <c r="C20" s="288" t="s">
        <v>105</v>
      </c>
      <c r="D20" s="289"/>
      <c r="E20" s="290"/>
      <c r="F20" s="146">
        <v>100</v>
      </c>
      <c r="G20" s="146">
        <v>0</v>
      </c>
      <c r="H20" s="146">
        <v>0</v>
      </c>
      <c r="I20" s="146">
        <v>0</v>
      </c>
      <c r="J20" s="146">
        <v>0</v>
      </c>
      <c r="K20" s="146">
        <v>100</v>
      </c>
      <c r="L20" s="146">
        <v>100</v>
      </c>
      <c r="M20" s="146">
        <v>100</v>
      </c>
      <c r="N20" s="146">
        <v>200</v>
      </c>
      <c r="O20" s="146">
        <v>200</v>
      </c>
      <c r="P20" s="40">
        <f t="shared" si="0"/>
        <v>800</v>
      </c>
      <c r="R20" s="11" t="s">
        <v>106</v>
      </c>
      <c r="S20" s="12">
        <f>F60</f>
        <v>0</v>
      </c>
      <c r="T20" s="12">
        <f>F20</f>
        <v>100</v>
      </c>
      <c r="U20" s="12">
        <f>G60+S20</f>
        <v>0</v>
      </c>
      <c r="V20" s="12">
        <f>G20+T20</f>
        <v>100</v>
      </c>
      <c r="W20" s="12">
        <f>H60+U20</f>
        <v>0</v>
      </c>
      <c r="X20" s="12">
        <f>H20+V20</f>
        <v>100</v>
      </c>
      <c r="Y20" s="12">
        <f>I60+W20</f>
        <v>100</v>
      </c>
      <c r="Z20" s="12">
        <f>I20+X20</f>
        <v>100</v>
      </c>
      <c r="AA20" s="12">
        <f>J60+Y20</f>
        <v>200</v>
      </c>
      <c r="AB20" s="12">
        <f>J20+Z20</f>
        <v>100</v>
      </c>
      <c r="AC20" s="12">
        <f>K60+AA20</f>
        <v>300</v>
      </c>
      <c r="AD20" s="12">
        <f>K20+AB20</f>
        <v>200</v>
      </c>
      <c r="AE20" s="12">
        <f>L60+AC20</f>
        <v>400</v>
      </c>
      <c r="AF20" s="12">
        <f>L20+AD20</f>
        <v>300</v>
      </c>
      <c r="AG20" s="12">
        <f>M60+AE20</f>
        <v>600</v>
      </c>
      <c r="AH20" s="12">
        <f>M20+AF20</f>
        <v>400</v>
      </c>
      <c r="AI20" s="12">
        <f>N60+AG20</f>
        <v>800</v>
      </c>
      <c r="AJ20" s="12">
        <f>N20+AH20</f>
        <v>600</v>
      </c>
      <c r="AK20" s="12">
        <f>O60+AI20</f>
        <v>1000</v>
      </c>
      <c r="AL20" s="12">
        <f>O20+AJ20</f>
        <v>800</v>
      </c>
      <c r="AM20" s="12"/>
      <c r="AN20" s="12"/>
    </row>
    <row r="21" spans="1:40" ht="24" customHeight="1" x14ac:dyDescent="0.4">
      <c r="A21" s="295"/>
      <c r="B21" s="283"/>
      <c r="C21" s="288" t="s">
        <v>107</v>
      </c>
      <c r="D21" s="289"/>
      <c r="E21" s="290"/>
      <c r="F21" s="82">
        <v>250</v>
      </c>
      <c r="G21" s="82">
        <v>0</v>
      </c>
      <c r="H21" s="82">
        <v>250</v>
      </c>
      <c r="I21" s="82">
        <v>250</v>
      </c>
      <c r="J21" s="82">
        <v>250</v>
      </c>
      <c r="K21" s="82">
        <v>250</v>
      </c>
      <c r="L21" s="82">
        <v>500</v>
      </c>
      <c r="M21" s="82">
        <v>500</v>
      </c>
      <c r="N21" s="82">
        <v>500</v>
      </c>
      <c r="O21" s="82">
        <v>500</v>
      </c>
      <c r="P21" s="40">
        <f t="shared" si="0"/>
        <v>3250</v>
      </c>
      <c r="R21" s="11" t="s">
        <v>108</v>
      </c>
      <c r="S21" s="12">
        <f>F61</f>
        <v>250</v>
      </c>
      <c r="T21" s="12">
        <f>F21</f>
        <v>250</v>
      </c>
      <c r="U21" s="12">
        <f>G61+S21</f>
        <v>500</v>
      </c>
      <c r="V21" s="12">
        <f>G21+T21</f>
        <v>250</v>
      </c>
      <c r="W21" s="12">
        <f>H61+U21</f>
        <v>750</v>
      </c>
      <c r="X21" s="12">
        <f>H21+V21</f>
        <v>500</v>
      </c>
      <c r="Y21" s="12">
        <f>I61+W21</f>
        <v>1000</v>
      </c>
      <c r="Z21" s="12">
        <f>I21+X21</f>
        <v>750</v>
      </c>
      <c r="AA21" s="12">
        <f>J61+Y21</f>
        <v>1500</v>
      </c>
      <c r="AB21" s="12">
        <f>J21+Z21</f>
        <v>1000</v>
      </c>
      <c r="AC21" s="12">
        <f>K61+AA21</f>
        <v>2000</v>
      </c>
      <c r="AD21" s="12">
        <f>K21+AB21</f>
        <v>1250</v>
      </c>
      <c r="AE21" s="12">
        <f>L61+AC21</f>
        <v>2500</v>
      </c>
      <c r="AF21" s="12">
        <f>L21+AD21</f>
        <v>1750</v>
      </c>
      <c r="AG21" s="12">
        <f>M61+AE21</f>
        <v>3000</v>
      </c>
      <c r="AH21" s="12">
        <f>M21+AF21</f>
        <v>2250</v>
      </c>
      <c r="AI21" s="12">
        <f>N61+AG21</f>
        <v>3750</v>
      </c>
      <c r="AJ21" s="12">
        <f>N21+AH21</f>
        <v>2750</v>
      </c>
      <c r="AK21" s="12">
        <f>O61+AI21</f>
        <v>4500</v>
      </c>
      <c r="AL21" s="12">
        <f>O21+AJ21</f>
        <v>3250</v>
      </c>
      <c r="AM21" s="12"/>
      <c r="AN21" s="12"/>
    </row>
    <row r="22" spans="1:40" ht="24" customHeight="1" x14ac:dyDescent="0.4">
      <c r="A22" s="295"/>
      <c r="B22" s="283"/>
      <c r="C22" s="288" t="s">
        <v>109</v>
      </c>
      <c r="D22" s="289"/>
      <c r="E22" s="290"/>
      <c r="F22" s="83">
        <f>SUM(F19:F21)</f>
        <v>530</v>
      </c>
      <c r="G22" s="83">
        <f t="shared" ref="G22:N22" si="2">SUM(G19:G21)</f>
        <v>360</v>
      </c>
      <c r="H22" s="83">
        <f t="shared" si="2"/>
        <v>250</v>
      </c>
      <c r="I22" s="83">
        <f t="shared" si="2"/>
        <v>610</v>
      </c>
      <c r="J22" s="83">
        <f t="shared" si="2"/>
        <v>430</v>
      </c>
      <c r="K22" s="83">
        <f t="shared" si="2"/>
        <v>710</v>
      </c>
      <c r="L22" s="83">
        <f t="shared" si="2"/>
        <v>600</v>
      </c>
      <c r="M22" s="83">
        <f t="shared" si="2"/>
        <v>960</v>
      </c>
      <c r="N22" s="83">
        <f t="shared" si="2"/>
        <v>700</v>
      </c>
      <c r="O22" s="83">
        <f>SUM(O19:O21)</f>
        <v>1060</v>
      </c>
      <c r="P22" s="40">
        <f t="shared" si="0"/>
        <v>6210</v>
      </c>
      <c r="R22" s="11" t="s">
        <v>109</v>
      </c>
      <c r="S22" s="12">
        <f>F62</f>
        <v>430</v>
      </c>
      <c r="T22" s="12">
        <f>F22</f>
        <v>530</v>
      </c>
      <c r="U22" s="12">
        <f>G62+S22</f>
        <v>1040</v>
      </c>
      <c r="V22" s="12">
        <f>G22+T22</f>
        <v>890</v>
      </c>
      <c r="W22" s="12">
        <f>H62+U22</f>
        <v>1470</v>
      </c>
      <c r="X22" s="12">
        <f>H22+V22</f>
        <v>1140</v>
      </c>
      <c r="Y22" s="12">
        <f>I62+W22</f>
        <v>2180</v>
      </c>
      <c r="Z22" s="12">
        <f>I22+X22</f>
        <v>1750</v>
      </c>
      <c r="AA22" s="12">
        <f>J62+Y22</f>
        <v>2960</v>
      </c>
      <c r="AB22" s="12">
        <f>J22+Z22</f>
        <v>2180</v>
      </c>
      <c r="AC22" s="12">
        <f>K62+AA22</f>
        <v>3920</v>
      </c>
      <c r="AD22" s="12">
        <f>K22+AB22</f>
        <v>2890</v>
      </c>
      <c r="AE22" s="12">
        <f>L62+AC22</f>
        <v>4700</v>
      </c>
      <c r="AF22" s="12">
        <f>L22+AD22</f>
        <v>3490</v>
      </c>
      <c r="AG22" s="12">
        <f>M62+AE22</f>
        <v>5760</v>
      </c>
      <c r="AH22" s="12">
        <f>M22+AF22</f>
        <v>4450</v>
      </c>
      <c r="AI22" s="12">
        <f>N62+AG22</f>
        <v>6890</v>
      </c>
      <c r="AJ22" s="12">
        <f>N22+AH22</f>
        <v>5150</v>
      </c>
      <c r="AK22" s="12">
        <f>O62+AI22</f>
        <v>8200</v>
      </c>
      <c r="AL22" s="12">
        <f>O22+AJ22</f>
        <v>6210</v>
      </c>
      <c r="AM22" s="12"/>
      <c r="AN22" s="12"/>
    </row>
    <row r="23" spans="1:40" ht="24" customHeight="1" x14ac:dyDescent="0.4">
      <c r="A23" s="295"/>
      <c r="B23" s="282" t="s">
        <v>151</v>
      </c>
      <c r="C23" s="285" t="s">
        <v>103</v>
      </c>
      <c r="D23" s="286"/>
      <c r="E23" s="287"/>
      <c r="F23" s="334">
        <v>0</v>
      </c>
      <c r="G23" s="334">
        <v>0</v>
      </c>
      <c r="H23" s="334">
        <v>0</v>
      </c>
      <c r="I23" s="334">
        <v>0</v>
      </c>
      <c r="J23" s="334">
        <v>0</v>
      </c>
      <c r="K23" s="334">
        <v>0</v>
      </c>
      <c r="L23" s="334">
        <v>0</v>
      </c>
      <c r="M23" s="334">
        <v>10</v>
      </c>
      <c r="N23" s="334">
        <v>10</v>
      </c>
      <c r="O23" s="334">
        <v>10</v>
      </c>
      <c r="P23" s="40">
        <f t="shared" si="0"/>
        <v>30</v>
      </c>
      <c r="R23" s="11" t="s">
        <v>150</v>
      </c>
      <c r="S23" s="11">
        <v>100</v>
      </c>
      <c r="T23" s="11">
        <v>100</v>
      </c>
      <c r="U23" s="11">
        <v>100</v>
      </c>
      <c r="V23" s="11">
        <v>100</v>
      </c>
      <c r="W23" s="11">
        <v>100</v>
      </c>
      <c r="X23" s="11">
        <v>100</v>
      </c>
      <c r="Y23" s="11">
        <v>100</v>
      </c>
      <c r="Z23" s="11">
        <v>100</v>
      </c>
      <c r="AA23" s="11">
        <v>100</v>
      </c>
      <c r="AB23" s="11">
        <v>100</v>
      </c>
      <c r="AC23" s="11">
        <v>100</v>
      </c>
      <c r="AD23" s="11">
        <v>100</v>
      </c>
      <c r="AE23" s="11">
        <v>100</v>
      </c>
      <c r="AF23" s="11">
        <v>100</v>
      </c>
      <c r="AG23" s="11">
        <v>100</v>
      </c>
      <c r="AH23" s="11">
        <v>100</v>
      </c>
      <c r="AI23" s="11">
        <v>100</v>
      </c>
      <c r="AJ23" s="11">
        <v>100</v>
      </c>
      <c r="AK23" s="11">
        <v>100</v>
      </c>
      <c r="AL23" s="11">
        <v>100</v>
      </c>
    </row>
    <row r="24" spans="1:40" ht="24" customHeight="1" x14ac:dyDescent="0.4">
      <c r="A24" s="295"/>
      <c r="B24" s="283"/>
      <c r="C24" s="288" t="s">
        <v>105</v>
      </c>
      <c r="D24" s="289"/>
      <c r="E24" s="290"/>
      <c r="F24" s="335">
        <v>0</v>
      </c>
      <c r="G24" s="335">
        <v>40</v>
      </c>
      <c r="H24" s="335">
        <v>0</v>
      </c>
      <c r="I24" s="335">
        <v>40</v>
      </c>
      <c r="J24" s="335">
        <v>0</v>
      </c>
      <c r="K24" s="335">
        <v>40</v>
      </c>
      <c r="L24" s="335">
        <v>0</v>
      </c>
      <c r="M24" s="335">
        <v>40</v>
      </c>
      <c r="N24" s="335">
        <v>0</v>
      </c>
      <c r="O24" s="335">
        <v>40</v>
      </c>
      <c r="P24" s="40">
        <f t="shared" si="0"/>
        <v>200</v>
      </c>
      <c r="R24" s="11"/>
      <c r="S24" s="11"/>
      <c r="T24" s="11"/>
      <c r="U24" s="11"/>
      <c r="V24" s="11"/>
      <c r="W24" s="11"/>
      <c r="X24" s="11"/>
      <c r="Y24" s="11"/>
      <c r="Z24" s="11"/>
      <c r="AA24" s="11"/>
      <c r="AB24" s="11"/>
      <c r="AC24" s="11"/>
      <c r="AD24" s="11"/>
      <c r="AE24" s="11"/>
      <c r="AF24" s="11"/>
      <c r="AG24" s="11"/>
      <c r="AH24" s="11"/>
      <c r="AI24" s="11"/>
      <c r="AJ24" s="11"/>
      <c r="AK24" s="11"/>
    </row>
    <row r="25" spans="1:40" ht="24" customHeight="1" thickBot="1" x14ac:dyDescent="0.45">
      <c r="A25" s="296"/>
      <c r="B25" s="284"/>
      <c r="C25" s="291" t="s">
        <v>107</v>
      </c>
      <c r="D25" s="292"/>
      <c r="E25" s="293"/>
      <c r="F25" s="336">
        <v>30</v>
      </c>
      <c r="G25" s="336">
        <v>0</v>
      </c>
      <c r="H25" s="336">
        <v>30</v>
      </c>
      <c r="I25" s="336">
        <v>0</v>
      </c>
      <c r="J25" s="336">
        <v>30</v>
      </c>
      <c r="K25" s="336">
        <v>0</v>
      </c>
      <c r="L25" s="336">
        <v>30</v>
      </c>
      <c r="M25" s="336">
        <v>0</v>
      </c>
      <c r="N25" s="336">
        <v>30</v>
      </c>
      <c r="O25" s="336">
        <v>0</v>
      </c>
      <c r="P25" s="40">
        <f t="shared" si="0"/>
        <v>150</v>
      </c>
      <c r="R25" s="11"/>
      <c r="S25" s="11"/>
      <c r="T25" s="11"/>
      <c r="U25" s="11"/>
      <c r="V25" s="11"/>
      <c r="W25" s="11"/>
      <c r="X25" s="11"/>
      <c r="Y25" s="11"/>
      <c r="Z25" s="11"/>
      <c r="AA25" s="11"/>
      <c r="AB25" s="11"/>
      <c r="AC25" s="11"/>
      <c r="AD25" s="11"/>
      <c r="AE25" s="11"/>
      <c r="AF25" s="11"/>
      <c r="AG25" s="11"/>
      <c r="AH25" s="11"/>
      <c r="AI25" s="11"/>
      <c r="AJ25" s="11"/>
      <c r="AK25" s="11"/>
    </row>
    <row r="26" spans="1:40" ht="24" customHeight="1" thickTop="1" x14ac:dyDescent="0.4">
      <c r="A26" s="309" t="s">
        <v>152</v>
      </c>
      <c r="B26" s="297" t="s">
        <v>153</v>
      </c>
      <c r="C26" s="298" t="s">
        <v>103</v>
      </c>
      <c r="D26" s="299"/>
      <c r="E26" s="300"/>
      <c r="F26" s="53">
        <v>90</v>
      </c>
      <c r="G26" s="53">
        <v>180</v>
      </c>
      <c r="H26" s="53">
        <v>0</v>
      </c>
      <c r="I26" s="53">
        <v>180</v>
      </c>
      <c r="J26" s="53">
        <v>90</v>
      </c>
      <c r="K26" s="53">
        <v>180</v>
      </c>
      <c r="L26" s="53">
        <v>0</v>
      </c>
      <c r="M26" s="53">
        <v>180</v>
      </c>
      <c r="N26" s="53">
        <v>0</v>
      </c>
      <c r="O26" s="53">
        <v>180</v>
      </c>
      <c r="P26" s="44">
        <f t="shared" si="0"/>
        <v>1080</v>
      </c>
      <c r="R26" s="11" t="s">
        <v>104</v>
      </c>
      <c r="S26" s="12">
        <f t="shared" ref="S26:S33" si="3">F66</f>
        <v>90</v>
      </c>
      <c r="T26" s="12">
        <f t="shared" ref="T26:T33" si="4">F26</f>
        <v>90</v>
      </c>
      <c r="U26" s="12">
        <f t="shared" ref="U26:U33" si="5">G66+S26</f>
        <v>270</v>
      </c>
      <c r="V26" s="12">
        <f t="shared" ref="V26:V33" si="6">G26+T26</f>
        <v>270</v>
      </c>
      <c r="W26" s="12">
        <f t="shared" ref="W26:W33" si="7">H66+U26</f>
        <v>360</v>
      </c>
      <c r="X26" s="12">
        <f t="shared" ref="X26:X33" si="8">H26+V26</f>
        <v>270</v>
      </c>
      <c r="Y26" s="12">
        <f t="shared" ref="Y26:Y33" si="9">I66+W26</f>
        <v>540</v>
      </c>
      <c r="Z26" s="12">
        <f t="shared" ref="Z26:Z33" si="10">I26+X26</f>
        <v>450</v>
      </c>
      <c r="AA26" s="12">
        <f t="shared" ref="AA26:AA33" si="11">J66+Y26</f>
        <v>630</v>
      </c>
      <c r="AB26" s="12">
        <f t="shared" ref="AB26:AB33" si="12">J26+Z26</f>
        <v>540</v>
      </c>
      <c r="AC26" s="12">
        <f t="shared" ref="AC26:AC33" si="13">K66+AA26</f>
        <v>810</v>
      </c>
      <c r="AD26" s="12">
        <f t="shared" ref="AD26:AD33" si="14">K26+AB26</f>
        <v>720</v>
      </c>
      <c r="AE26" s="12">
        <f t="shared" ref="AE26:AE33" si="15">L66+AC26</f>
        <v>900</v>
      </c>
      <c r="AF26" s="12">
        <f t="shared" ref="AF26:AF33" si="16">L26+AD26</f>
        <v>720</v>
      </c>
      <c r="AG26" s="12">
        <f t="shared" ref="AG26:AG33" si="17">M66+AE26</f>
        <v>1080</v>
      </c>
      <c r="AH26" s="12">
        <f t="shared" ref="AH26:AH33" si="18">M26+AF26</f>
        <v>900</v>
      </c>
      <c r="AI26" s="12">
        <f t="shared" ref="AI26:AI33" si="19">N66+AG26</f>
        <v>1170</v>
      </c>
      <c r="AJ26" s="12">
        <f t="shared" ref="AJ26:AJ33" si="20">N26+AH26</f>
        <v>900</v>
      </c>
      <c r="AK26" s="12">
        <f t="shared" ref="AK26:AK33" si="21">O66+AI26</f>
        <v>1350</v>
      </c>
      <c r="AL26" s="12">
        <f t="shared" ref="AL26:AL33" si="22">O26+AJ26</f>
        <v>1080</v>
      </c>
      <c r="AM26" s="12"/>
      <c r="AN26" s="12"/>
    </row>
    <row r="27" spans="1:40" ht="24" customHeight="1" x14ac:dyDescent="0.4">
      <c r="A27" s="310"/>
      <c r="B27" s="283"/>
      <c r="C27" s="288" t="s">
        <v>105</v>
      </c>
      <c r="D27" s="289"/>
      <c r="E27" s="290"/>
      <c r="F27" s="146">
        <v>50</v>
      </c>
      <c r="G27" s="146">
        <v>0</v>
      </c>
      <c r="H27" s="146">
        <v>0</v>
      </c>
      <c r="I27" s="146">
        <v>0</v>
      </c>
      <c r="J27" s="146">
        <v>0</v>
      </c>
      <c r="K27" s="146">
        <v>50</v>
      </c>
      <c r="L27" s="146">
        <v>50</v>
      </c>
      <c r="M27" s="146">
        <v>50</v>
      </c>
      <c r="N27" s="146">
        <v>100</v>
      </c>
      <c r="O27" s="146">
        <v>100</v>
      </c>
      <c r="P27" s="41">
        <f t="shared" si="0"/>
        <v>400</v>
      </c>
      <c r="R27" s="11" t="s">
        <v>106</v>
      </c>
      <c r="S27" s="12">
        <f t="shared" si="3"/>
        <v>0</v>
      </c>
      <c r="T27" s="12">
        <f t="shared" si="4"/>
        <v>50</v>
      </c>
      <c r="U27" s="12">
        <f t="shared" si="5"/>
        <v>0</v>
      </c>
      <c r="V27" s="12">
        <f t="shared" si="6"/>
        <v>50</v>
      </c>
      <c r="W27" s="12">
        <f t="shared" si="7"/>
        <v>0</v>
      </c>
      <c r="X27" s="12">
        <f t="shared" si="8"/>
        <v>50</v>
      </c>
      <c r="Y27" s="12">
        <f t="shared" si="9"/>
        <v>50</v>
      </c>
      <c r="Z27" s="12">
        <f t="shared" si="10"/>
        <v>50</v>
      </c>
      <c r="AA27" s="12">
        <f t="shared" si="11"/>
        <v>100</v>
      </c>
      <c r="AB27" s="12">
        <f t="shared" si="12"/>
        <v>50</v>
      </c>
      <c r="AC27" s="12">
        <f t="shared" si="13"/>
        <v>150</v>
      </c>
      <c r="AD27" s="12">
        <f t="shared" si="14"/>
        <v>100</v>
      </c>
      <c r="AE27" s="12">
        <f t="shared" si="15"/>
        <v>200</v>
      </c>
      <c r="AF27" s="12">
        <f t="shared" si="16"/>
        <v>150</v>
      </c>
      <c r="AG27" s="12">
        <f t="shared" si="17"/>
        <v>300</v>
      </c>
      <c r="AH27" s="12">
        <f t="shared" si="18"/>
        <v>200</v>
      </c>
      <c r="AI27" s="12">
        <f t="shared" si="19"/>
        <v>400</v>
      </c>
      <c r="AJ27" s="12">
        <f t="shared" si="20"/>
        <v>300</v>
      </c>
      <c r="AK27" s="12">
        <f t="shared" si="21"/>
        <v>500</v>
      </c>
      <c r="AL27" s="12">
        <f t="shared" si="22"/>
        <v>400</v>
      </c>
      <c r="AM27" s="12"/>
      <c r="AN27" s="12"/>
    </row>
    <row r="28" spans="1:40" ht="24" customHeight="1" x14ac:dyDescent="0.4">
      <c r="A28" s="310"/>
      <c r="B28" s="283"/>
      <c r="C28" s="288" t="s">
        <v>107</v>
      </c>
      <c r="D28" s="289"/>
      <c r="E28" s="290"/>
      <c r="F28" s="82">
        <v>100</v>
      </c>
      <c r="G28" s="82">
        <v>0</v>
      </c>
      <c r="H28" s="82">
        <v>100</v>
      </c>
      <c r="I28" s="82">
        <v>100</v>
      </c>
      <c r="J28" s="82">
        <v>100</v>
      </c>
      <c r="K28" s="82">
        <v>100</v>
      </c>
      <c r="L28" s="82">
        <v>200</v>
      </c>
      <c r="M28" s="82">
        <v>200</v>
      </c>
      <c r="N28" s="82">
        <v>200</v>
      </c>
      <c r="O28" s="82">
        <v>200</v>
      </c>
      <c r="P28" s="41">
        <f t="shared" si="0"/>
        <v>1300</v>
      </c>
      <c r="R28" s="11" t="s">
        <v>108</v>
      </c>
      <c r="S28" s="12">
        <f t="shared" si="3"/>
        <v>100</v>
      </c>
      <c r="T28" s="12">
        <f t="shared" si="4"/>
        <v>100</v>
      </c>
      <c r="U28" s="12">
        <f t="shared" si="5"/>
        <v>200</v>
      </c>
      <c r="V28" s="12">
        <f t="shared" si="6"/>
        <v>100</v>
      </c>
      <c r="W28" s="12">
        <f t="shared" si="7"/>
        <v>300</v>
      </c>
      <c r="X28" s="12">
        <f t="shared" si="8"/>
        <v>200</v>
      </c>
      <c r="Y28" s="12">
        <f t="shared" si="9"/>
        <v>400</v>
      </c>
      <c r="Z28" s="12">
        <f t="shared" si="10"/>
        <v>300</v>
      </c>
      <c r="AA28" s="12">
        <f t="shared" si="11"/>
        <v>600</v>
      </c>
      <c r="AB28" s="12">
        <f t="shared" si="12"/>
        <v>400</v>
      </c>
      <c r="AC28" s="12">
        <f t="shared" si="13"/>
        <v>800</v>
      </c>
      <c r="AD28" s="12">
        <f t="shared" si="14"/>
        <v>500</v>
      </c>
      <c r="AE28" s="12">
        <f t="shared" si="15"/>
        <v>1000</v>
      </c>
      <c r="AF28" s="12">
        <f t="shared" si="16"/>
        <v>700</v>
      </c>
      <c r="AG28" s="12">
        <f t="shared" si="17"/>
        <v>1200</v>
      </c>
      <c r="AH28" s="12">
        <f t="shared" si="18"/>
        <v>900</v>
      </c>
      <c r="AI28" s="12">
        <f t="shared" si="19"/>
        <v>1500</v>
      </c>
      <c r="AJ28" s="12">
        <f t="shared" si="20"/>
        <v>1100</v>
      </c>
      <c r="AK28" s="12">
        <f t="shared" si="21"/>
        <v>1800</v>
      </c>
      <c r="AL28" s="12">
        <f t="shared" si="22"/>
        <v>1300</v>
      </c>
      <c r="AM28" s="12"/>
      <c r="AN28" s="12"/>
    </row>
    <row r="29" spans="1:40" ht="24" customHeight="1" thickBot="1" x14ac:dyDescent="0.45">
      <c r="A29" s="311"/>
      <c r="B29" s="284"/>
      <c r="C29" s="285" t="s">
        <v>109</v>
      </c>
      <c r="D29" s="286"/>
      <c r="E29" s="287"/>
      <c r="F29" s="36">
        <f>SUM(F26:F28)</f>
        <v>240</v>
      </c>
      <c r="G29" s="36">
        <f t="shared" ref="G29:I29" si="23">SUM(G26:G28)</f>
        <v>180</v>
      </c>
      <c r="H29" s="36">
        <f t="shared" si="23"/>
        <v>100</v>
      </c>
      <c r="I29" s="36">
        <f t="shared" si="23"/>
        <v>280</v>
      </c>
      <c r="J29" s="36">
        <f>SUM(J26:J28)</f>
        <v>190</v>
      </c>
      <c r="K29" s="36">
        <f t="shared" ref="K29:O29" si="24">SUM(K26:K28)</f>
        <v>330</v>
      </c>
      <c r="L29" s="36">
        <f t="shared" si="24"/>
        <v>250</v>
      </c>
      <c r="M29" s="36">
        <f t="shared" si="24"/>
        <v>430</v>
      </c>
      <c r="N29" s="36">
        <f t="shared" si="24"/>
        <v>300</v>
      </c>
      <c r="O29" s="36">
        <f t="shared" si="24"/>
        <v>480</v>
      </c>
      <c r="P29" s="41">
        <f t="shared" si="0"/>
        <v>2780</v>
      </c>
      <c r="R29" s="11" t="s">
        <v>109</v>
      </c>
      <c r="S29" s="12">
        <f t="shared" si="3"/>
        <v>190</v>
      </c>
      <c r="T29" s="12">
        <f t="shared" si="4"/>
        <v>240</v>
      </c>
      <c r="U29" s="12">
        <f t="shared" si="5"/>
        <v>470</v>
      </c>
      <c r="V29" s="12">
        <f t="shared" si="6"/>
        <v>420</v>
      </c>
      <c r="W29" s="12">
        <f t="shared" si="7"/>
        <v>660</v>
      </c>
      <c r="X29" s="12">
        <f t="shared" si="8"/>
        <v>520</v>
      </c>
      <c r="Y29" s="12">
        <f t="shared" si="9"/>
        <v>990</v>
      </c>
      <c r="Z29" s="12">
        <f t="shared" si="10"/>
        <v>800</v>
      </c>
      <c r="AA29" s="12">
        <f t="shared" si="11"/>
        <v>1330</v>
      </c>
      <c r="AB29" s="12">
        <f t="shared" si="12"/>
        <v>990</v>
      </c>
      <c r="AC29" s="12">
        <f t="shared" si="13"/>
        <v>1760</v>
      </c>
      <c r="AD29" s="12">
        <f t="shared" si="14"/>
        <v>1320</v>
      </c>
      <c r="AE29" s="12">
        <f t="shared" si="15"/>
        <v>2100</v>
      </c>
      <c r="AF29" s="12">
        <f t="shared" si="16"/>
        <v>1570</v>
      </c>
      <c r="AG29" s="12">
        <f t="shared" si="17"/>
        <v>2580</v>
      </c>
      <c r="AH29" s="12">
        <f t="shared" si="18"/>
        <v>2000</v>
      </c>
      <c r="AI29" s="12">
        <f t="shared" si="19"/>
        <v>3070</v>
      </c>
      <c r="AJ29" s="12">
        <f t="shared" si="20"/>
        <v>2300</v>
      </c>
      <c r="AK29" s="12">
        <f t="shared" si="21"/>
        <v>3650</v>
      </c>
      <c r="AL29" s="12">
        <f t="shared" si="22"/>
        <v>2780</v>
      </c>
      <c r="AM29" s="12"/>
      <c r="AN29" s="12"/>
    </row>
    <row r="30" spans="1:40" ht="24" customHeight="1" thickTop="1" x14ac:dyDescent="0.4">
      <c r="A30" s="312" t="s">
        <v>115</v>
      </c>
      <c r="B30" s="297" t="s">
        <v>154</v>
      </c>
      <c r="C30" s="298" t="s">
        <v>103</v>
      </c>
      <c r="D30" s="299"/>
      <c r="E30" s="300"/>
      <c r="F30" s="330">
        <f>F26/$H$46</f>
        <v>7.6595744680851068</v>
      </c>
      <c r="G30" s="330">
        <f t="shared" ref="G30:O30" si="25">G26/$H$46</f>
        <v>15.319148936170214</v>
      </c>
      <c r="H30" s="330">
        <f t="shared" si="25"/>
        <v>0</v>
      </c>
      <c r="I30" s="330">
        <f t="shared" si="25"/>
        <v>15.319148936170214</v>
      </c>
      <c r="J30" s="330">
        <f t="shared" si="25"/>
        <v>7.6595744680851068</v>
      </c>
      <c r="K30" s="330">
        <f t="shared" si="25"/>
        <v>15.319148936170214</v>
      </c>
      <c r="L30" s="330">
        <f t="shared" si="25"/>
        <v>0</v>
      </c>
      <c r="M30" s="330">
        <f t="shared" si="25"/>
        <v>15.319148936170214</v>
      </c>
      <c r="N30" s="330">
        <f t="shared" si="25"/>
        <v>0</v>
      </c>
      <c r="O30" s="330">
        <f t="shared" si="25"/>
        <v>15.319148936170214</v>
      </c>
      <c r="P30" s="45">
        <f t="shared" si="0"/>
        <v>91.914893617021278</v>
      </c>
      <c r="R30" s="11" t="s">
        <v>104</v>
      </c>
      <c r="S30" s="12">
        <f t="shared" si="3"/>
        <v>7.6595744680851068</v>
      </c>
      <c r="T30" s="12">
        <f t="shared" si="4"/>
        <v>7.6595744680851068</v>
      </c>
      <c r="U30" s="12">
        <f t="shared" si="5"/>
        <v>22.978723404255319</v>
      </c>
      <c r="V30" s="12">
        <f t="shared" si="6"/>
        <v>22.978723404255319</v>
      </c>
      <c r="W30" s="12">
        <f t="shared" si="7"/>
        <v>30.638297872340427</v>
      </c>
      <c r="X30" s="12">
        <f t="shared" si="8"/>
        <v>22.978723404255319</v>
      </c>
      <c r="Y30" s="12">
        <f t="shared" si="9"/>
        <v>45.957446808510639</v>
      </c>
      <c r="Z30" s="12">
        <f t="shared" si="10"/>
        <v>38.297872340425535</v>
      </c>
      <c r="AA30" s="12">
        <f t="shared" si="11"/>
        <v>53.617021276595743</v>
      </c>
      <c r="AB30" s="12">
        <f t="shared" si="12"/>
        <v>45.957446808510639</v>
      </c>
      <c r="AC30" s="12">
        <f t="shared" si="13"/>
        <v>68.936170212765958</v>
      </c>
      <c r="AD30" s="12">
        <f t="shared" si="14"/>
        <v>61.276595744680854</v>
      </c>
      <c r="AE30" s="12">
        <f t="shared" si="15"/>
        <v>76.59574468085107</v>
      </c>
      <c r="AF30" s="12">
        <f t="shared" si="16"/>
        <v>61.276595744680854</v>
      </c>
      <c r="AG30" s="12">
        <f t="shared" si="17"/>
        <v>91.914893617021278</v>
      </c>
      <c r="AH30" s="12">
        <f t="shared" si="18"/>
        <v>76.59574468085107</v>
      </c>
      <c r="AI30" s="12">
        <f t="shared" si="19"/>
        <v>99.574468085106389</v>
      </c>
      <c r="AJ30" s="12">
        <f t="shared" si="20"/>
        <v>76.59574468085107</v>
      </c>
      <c r="AK30" s="12">
        <f t="shared" si="21"/>
        <v>114.8936170212766</v>
      </c>
      <c r="AL30" s="12">
        <f t="shared" si="22"/>
        <v>91.914893617021278</v>
      </c>
      <c r="AM30" s="12"/>
      <c r="AN30" s="12"/>
    </row>
    <row r="31" spans="1:40" ht="24" customHeight="1" x14ac:dyDescent="0.4">
      <c r="A31" s="313"/>
      <c r="B31" s="283"/>
      <c r="C31" s="288" t="s">
        <v>105</v>
      </c>
      <c r="D31" s="289"/>
      <c r="E31" s="290"/>
      <c r="F31" s="331">
        <f>F27/$H$46</f>
        <v>4.2553191489361701</v>
      </c>
      <c r="G31" s="331">
        <f t="shared" ref="G31:O31" si="26">G27/$H$46</f>
        <v>0</v>
      </c>
      <c r="H31" s="331">
        <f t="shared" si="26"/>
        <v>0</v>
      </c>
      <c r="I31" s="331">
        <f t="shared" si="26"/>
        <v>0</v>
      </c>
      <c r="J31" s="331">
        <f t="shared" si="26"/>
        <v>0</v>
      </c>
      <c r="K31" s="331">
        <f t="shared" si="26"/>
        <v>4.2553191489361701</v>
      </c>
      <c r="L31" s="331">
        <f t="shared" si="26"/>
        <v>4.2553191489361701</v>
      </c>
      <c r="M31" s="331">
        <f t="shared" si="26"/>
        <v>4.2553191489361701</v>
      </c>
      <c r="N31" s="331">
        <f t="shared" si="26"/>
        <v>8.5106382978723403</v>
      </c>
      <c r="O31" s="331">
        <f t="shared" si="26"/>
        <v>8.5106382978723403</v>
      </c>
      <c r="P31" s="15">
        <f t="shared" si="0"/>
        <v>34.042553191489361</v>
      </c>
      <c r="R31" s="11" t="s">
        <v>106</v>
      </c>
      <c r="S31" s="12">
        <f t="shared" si="3"/>
        <v>0</v>
      </c>
      <c r="T31" s="12">
        <f t="shared" si="4"/>
        <v>4.2553191489361701</v>
      </c>
      <c r="U31" s="12">
        <f t="shared" si="5"/>
        <v>0</v>
      </c>
      <c r="V31" s="12">
        <f t="shared" si="6"/>
        <v>4.2553191489361701</v>
      </c>
      <c r="W31" s="12">
        <f t="shared" si="7"/>
        <v>0</v>
      </c>
      <c r="X31" s="12">
        <f t="shared" si="8"/>
        <v>4.2553191489361701</v>
      </c>
      <c r="Y31" s="12">
        <f t="shared" si="9"/>
        <v>4.2553191489361701</v>
      </c>
      <c r="Z31" s="12">
        <f t="shared" si="10"/>
        <v>4.2553191489361701</v>
      </c>
      <c r="AA31" s="12">
        <f t="shared" si="11"/>
        <v>8.5106382978723403</v>
      </c>
      <c r="AB31" s="12">
        <f t="shared" si="12"/>
        <v>4.2553191489361701</v>
      </c>
      <c r="AC31" s="12">
        <f t="shared" si="13"/>
        <v>12.76595744680851</v>
      </c>
      <c r="AD31" s="12">
        <f t="shared" si="14"/>
        <v>8.5106382978723403</v>
      </c>
      <c r="AE31" s="12">
        <f t="shared" si="15"/>
        <v>17.021276595744681</v>
      </c>
      <c r="AF31" s="12">
        <f t="shared" si="16"/>
        <v>12.76595744680851</v>
      </c>
      <c r="AG31" s="12">
        <f t="shared" si="17"/>
        <v>25.531914893617021</v>
      </c>
      <c r="AH31" s="12">
        <f t="shared" si="18"/>
        <v>17.021276595744681</v>
      </c>
      <c r="AI31" s="12">
        <f t="shared" si="19"/>
        <v>34.042553191489361</v>
      </c>
      <c r="AJ31" s="12">
        <f t="shared" si="20"/>
        <v>25.531914893617021</v>
      </c>
      <c r="AK31" s="12">
        <f t="shared" si="21"/>
        <v>42.553191489361701</v>
      </c>
      <c r="AL31" s="12">
        <f t="shared" si="22"/>
        <v>34.042553191489361</v>
      </c>
      <c r="AM31" s="12"/>
      <c r="AN31" s="12"/>
    </row>
    <row r="32" spans="1:40" ht="24" customHeight="1" x14ac:dyDescent="0.4">
      <c r="A32" s="313"/>
      <c r="B32" s="283"/>
      <c r="C32" s="288" t="s">
        <v>107</v>
      </c>
      <c r="D32" s="289"/>
      <c r="E32" s="290"/>
      <c r="F32" s="331">
        <f>F28/$H$46</f>
        <v>8.5106382978723403</v>
      </c>
      <c r="G32" s="331">
        <f t="shared" ref="G32:O32" si="27">G28/$H$46</f>
        <v>0</v>
      </c>
      <c r="H32" s="331">
        <f t="shared" si="27"/>
        <v>8.5106382978723403</v>
      </c>
      <c r="I32" s="331">
        <f t="shared" si="27"/>
        <v>8.5106382978723403</v>
      </c>
      <c r="J32" s="331">
        <f t="shared" si="27"/>
        <v>8.5106382978723403</v>
      </c>
      <c r="K32" s="331">
        <f t="shared" si="27"/>
        <v>8.5106382978723403</v>
      </c>
      <c r="L32" s="331">
        <f t="shared" si="27"/>
        <v>17.021276595744681</v>
      </c>
      <c r="M32" s="331">
        <f t="shared" si="27"/>
        <v>17.021276595744681</v>
      </c>
      <c r="N32" s="331">
        <f t="shared" si="27"/>
        <v>17.021276595744681</v>
      </c>
      <c r="O32" s="331">
        <f t="shared" si="27"/>
        <v>17.021276595744681</v>
      </c>
      <c r="P32" s="15">
        <f t="shared" si="0"/>
        <v>110.63829787234042</v>
      </c>
      <c r="R32" s="11" t="s">
        <v>108</v>
      </c>
      <c r="S32" s="12">
        <f t="shared" si="3"/>
        <v>8.5106382978723403</v>
      </c>
      <c r="T32" s="12">
        <f t="shared" si="4"/>
        <v>8.5106382978723403</v>
      </c>
      <c r="U32" s="12">
        <f t="shared" si="5"/>
        <v>17.021276595744681</v>
      </c>
      <c r="V32" s="12">
        <f t="shared" si="6"/>
        <v>8.5106382978723403</v>
      </c>
      <c r="W32" s="12">
        <f t="shared" si="7"/>
        <v>25.531914893617021</v>
      </c>
      <c r="X32" s="12">
        <f t="shared" si="8"/>
        <v>17.021276595744681</v>
      </c>
      <c r="Y32" s="12">
        <f t="shared" si="9"/>
        <v>34.042553191489361</v>
      </c>
      <c r="Z32" s="12">
        <f t="shared" si="10"/>
        <v>25.531914893617021</v>
      </c>
      <c r="AA32" s="12">
        <f t="shared" si="11"/>
        <v>51.063829787234042</v>
      </c>
      <c r="AB32" s="12">
        <f t="shared" si="12"/>
        <v>34.042553191489361</v>
      </c>
      <c r="AC32" s="12">
        <f t="shared" si="13"/>
        <v>68.085106382978722</v>
      </c>
      <c r="AD32" s="12">
        <f t="shared" si="14"/>
        <v>42.553191489361701</v>
      </c>
      <c r="AE32" s="12">
        <f t="shared" si="15"/>
        <v>85.106382978723403</v>
      </c>
      <c r="AF32" s="12">
        <f t="shared" si="16"/>
        <v>59.574468085106382</v>
      </c>
      <c r="AG32" s="12">
        <f t="shared" si="17"/>
        <v>102.12765957446808</v>
      </c>
      <c r="AH32" s="12">
        <f t="shared" si="18"/>
        <v>76.595744680851055</v>
      </c>
      <c r="AI32" s="12">
        <f t="shared" si="19"/>
        <v>127.65957446808511</v>
      </c>
      <c r="AJ32" s="12">
        <f t="shared" si="20"/>
        <v>93.617021276595736</v>
      </c>
      <c r="AK32" s="12">
        <f t="shared" si="21"/>
        <v>153.19148936170214</v>
      </c>
      <c r="AL32" s="12">
        <f t="shared" si="22"/>
        <v>110.63829787234042</v>
      </c>
      <c r="AM32" s="12"/>
      <c r="AN32" s="12"/>
    </row>
    <row r="33" spans="1:61" ht="24" customHeight="1" thickBot="1" x14ac:dyDescent="0.45">
      <c r="A33" s="314"/>
      <c r="B33" s="315"/>
      <c r="C33" s="316" t="s">
        <v>109</v>
      </c>
      <c r="D33" s="317"/>
      <c r="E33" s="318"/>
      <c r="F33" s="332">
        <f>SUM(F30:F32)</f>
        <v>20.425531914893618</v>
      </c>
      <c r="G33" s="332">
        <f t="shared" ref="G33:O33" si="28">SUM(G30:G32)</f>
        <v>15.319148936170214</v>
      </c>
      <c r="H33" s="332">
        <f t="shared" si="28"/>
        <v>8.5106382978723403</v>
      </c>
      <c r="I33" s="332">
        <f t="shared" si="28"/>
        <v>23.829787234042556</v>
      </c>
      <c r="J33" s="332">
        <f t="shared" si="28"/>
        <v>16.170212765957448</v>
      </c>
      <c r="K33" s="332">
        <f t="shared" si="28"/>
        <v>28.085106382978722</v>
      </c>
      <c r="L33" s="332">
        <f t="shared" si="28"/>
        <v>21.276595744680851</v>
      </c>
      <c r="M33" s="332">
        <f t="shared" si="28"/>
        <v>36.595744680851062</v>
      </c>
      <c r="N33" s="332">
        <f t="shared" si="28"/>
        <v>25.531914893617021</v>
      </c>
      <c r="O33" s="332">
        <f t="shared" si="28"/>
        <v>40.851063829787236</v>
      </c>
      <c r="P33" s="125">
        <f t="shared" si="0"/>
        <v>236.59574468085106</v>
      </c>
      <c r="R33" s="11" t="s">
        <v>109</v>
      </c>
      <c r="S33" s="12">
        <f t="shared" si="3"/>
        <v>16.170212765957448</v>
      </c>
      <c r="T33" s="12">
        <f t="shared" si="4"/>
        <v>20.425531914893618</v>
      </c>
      <c r="U33" s="12">
        <f t="shared" si="5"/>
        <v>40</v>
      </c>
      <c r="V33" s="12">
        <f t="shared" si="6"/>
        <v>35.744680851063833</v>
      </c>
      <c r="W33" s="12">
        <f t="shared" si="7"/>
        <v>56.170212765957444</v>
      </c>
      <c r="X33" s="12">
        <f t="shared" si="8"/>
        <v>44.255319148936174</v>
      </c>
      <c r="Y33" s="12">
        <f t="shared" si="9"/>
        <v>84.255319148936167</v>
      </c>
      <c r="Z33" s="12">
        <f t="shared" si="10"/>
        <v>68.085106382978722</v>
      </c>
      <c r="AA33" s="12">
        <f t="shared" si="11"/>
        <v>113.19148936170212</v>
      </c>
      <c r="AB33" s="12">
        <f t="shared" si="12"/>
        <v>84.255319148936167</v>
      </c>
      <c r="AC33" s="12">
        <f t="shared" si="13"/>
        <v>149.78723404255319</v>
      </c>
      <c r="AD33" s="12">
        <f t="shared" si="14"/>
        <v>112.34042553191489</v>
      </c>
      <c r="AE33" s="12">
        <f t="shared" si="15"/>
        <v>178.72340425531917</v>
      </c>
      <c r="AF33" s="12">
        <f t="shared" si="16"/>
        <v>133.61702127659575</v>
      </c>
      <c r="AG33" s="12">
        <f t="shared" si="17"/>
        <v>219.57446808510639</v>
      </c>
      <c r="AH33" s="12">
        <f t="shared" si="18"/>
        <v>170.21276595744681</v>
      </c>
      <c r="AI33" s="12">
        <f t="shared" si="19"/>
        <v>261.27659574468089</v>
      </c>
      <c r="AJ33" s="12">
        <f t="shared" si="20"/>
        <v>195.74468085106383</v>
      </c>
      <c r="AK33" s="12">
        <f t="shared" si="21"/>
        <v>310.63829787234044</v>
      </c>
      <c r="AL33" s="12">
        <f t="shared" si="22"/>
        <v>236.59574468085106</v>
      </c>
      <c r="AM33" s="12"/>
      <c r="AN33" s="12"/>
    </row>
    <row r="34" spans="1:61" ht="24" customHeight="1" x14ac:dyDescent="0.4">
      <c r="A34" s="3"/>
      <c r="B34" s="1"/>
      <c r="C34" s="1"/>
      <c r="D34" s="1"/>
      <c r="E34" s="1"/>
      <c r="F34" s="1"/>
      <c r="G34" s="1"/>
      <c r="H34" s="1"/>
      <c r="I34" s="1"/>
      <c r="J34" s="1"/>
      <c r="K34" s="1"/>
      <c r="L34" s="1"/>
      <c r="M34" s="1"/>
      <c r="N34" s="1"/>
      <c r="O34" s="1"/>
      <c r="P34" s="1"/>
      <c r="R34" s="11" t="s">
        <v>150</v>
      </c>
      <c r="S34" s="11">
        <v>10</v>
      </c>
      <c r="T34" s="11">
        <v>10</v>
      </c>
      <c r="U34" s="11">
        <v>10</v>
      </c>
      <c r="V34" s="11">
        <v>10</v>
      </c>
      <c r="W34" s="11">
        <v>10</v>
      </c>
      <c r="X34" s="11">
        <v>10</v>
      </c>
      <c r="Y34" s="11">
        <v>10</v>
      </c>
      <c r="Z34" s="11">
        <v>10</v>
      </c>
      <c r="AA34" s="11">
        <v>10</v>
      </c>
      <c r="AB34" s="11">
        <v>10</v>
      </c>
      <c r="AC34" s="11">
        <v>10</v>
      </c>
      <c r="AD34" s="11">
        <v>10</v>
      </c>
      <c r="AE34" s="11">
        <v>10</v>
      </c>
      <c r="AF34" s="11">
        <v>10</v>
      </c>
      <c r="AG34" s="11">
        <v>10</v>
      </c>
      <c r="AH34" s="11">
        <v>10</v>
      </c>
      <c r="AI34" s="11">
        <v>10</v>
      </c>
      <c r="AJ34" s="11">
        <v>10</v>
      </c>
      <c r="AK34" s="11">
        <v>10</v>
      </c>
      <c r="AL34" s="11">
        <v>10</v>
      </c>
    </row>
    <row r="35" spans="1:61" ht="30" customHeight="1" x14ac:dyDescent="0.4">
      <c r="A35" s="37" t="s">
        <v>155</v>
      </c>
      <c r="B35" s="147"/>
      <c r="C35" s="148"/>
      <c r="D35" s="148"/>
      <c r="E35" s="148"/>
      <c r="F35" s="127"/>
      <c r="G35" s="127"/>
      <c r="H35" s="127"/>
      <c r="I35" s="127"/>
      <c r="J35" s="127"/>
      <c r="K35" s="127"/>
      <c r="L35" s="127"/>
      <c r="M35" s="127"/>
      <c r="N35" s="127"/>
      <c r="O35" s="127"/>
      <c r="P35" s="127"/>
      <c r="Q35" s="127"/>
      <c r="R35" s="128"/>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row>
    <row r="36" spans="1:61" ht="24" customHeight="1" thickBot="1" x14ac:dyDescent="0.45">
      <c r="A36" s="2" t="s">
        <v>156</v>
      </c>
      <c r="B36" s="3"/>
      <c r="C36" s="3"/>
      <c r="D36" s="3"/>
      <c r="E36" s="3"/>
      <c r="F36" s="1"/>
      <c r="G36" s="3" t="s">
        <v>61</v>
      </c>
      <c r="H36" s="3"/>
      <c r="I36" s="3"/>
      <c r="J36" s="3"/>
      <c r="L36" s="3"/>
      <c r="M36" s="3"/>
      <c r="P36" s="1"/>
      <c r="Q36" s="1"/>
      <c r="R36" s="1"/>
      <c r="S36" s="1"/>
    </row>
    <row r="37" spans="1:61" ht="24" customHeight="1" thickBot="1" x14ac:dyDescent="0.45">
      <c r="A37" s="2" t="s">
        <v>62</v>
      </c>
      <c r="B37" s="19" t="s">
        <v>63</v>
      </c>
      <c r="C37" s="26">
        <v>200</v>
      </c>
      <c r="D37" s="16" t="s">
        <v>64</v>
      </c>
      <c r="E37" s="3"/>
      <c r="F37" s="1"/>
      <c r="G37" s="3" t="s">
        <v>65</v>
      </c>
      <c r="H37" s="18"/>
      <c r="I37" s="18"/>
      <c r="K37" s="78">
        <v>0.5</v>
      </c>
      <c r="L37" s="4"/>
      <c r="M37" s="22"/>
      <c r="P37" s="1"/>
      <c r="Q37" s="1"/>
      <c r="R37" s="1"/>
      <c r="S37" s="1"/>
    </row>
    <row r="38" spans="1:61" ht="24" customHeight="1" thickBot="1" x14ac:dyDescent="0.45">
      <c r="A38" s="2"/>
      <c r="B38" s="19" t="s">
        <v>66</v>
      </c>
      <c r="C38" s="26">
        <v>180</v>
      </c>
      <c r="D38" s="16" t="s">
        <v>64</v>
      </c>
      <c r="E38" s="85" t="s">
        <v>67</v>
      </c>
      <c r="F38" s="1"/>
      <c r="I38" s="23"/>
      <c r="J38" s="79"/>
      <c r="K38" s="1"/>
      <c r="L38" s="32"/>
      <c r="P38" s="1"/>
      <c r="Q38" s="1"/>
      <c r="R38" s="1"/>
      <c r="S38" s="1"/>
    </row>
    <row r="39" spans="1:61" ht="24" customHeight="1" thickBot="1" x14ac:dyDescent="0.45">
      <c r="A39" s="39" t="s">
        <v>68</v>
      </c>
      <c r="B39" s="19" t="s">
        <v>69</v>
      </c>
      <c r="C39" s="26">
        <v>300</v>
      </c>
      <c r="D39" s="16" t="s">
        <v>64</v>
      </c>
      <c r="E39" s="85"/>
      <c r="F39" s="1"/>
      <c r="G39" s="3" t="s">
        <v>70</v>
      </c>
      <c r="H39" s="1"/>
      <c r="I39" s="1"/>
      <c r="J39" s="1"/>
      <c r="L39" s="32"/>
      <c r="P39" s="1"/>
      <c r="Q39" s="1"/>
      <c r="R39" s="1"/>
      <c r="S39" s="1"/>
    </row>
    <row r="40" spans="1:61" ht="24" customHeight="1" thickBot="1" x14ac:dyDescent="0.45">
      <c r="A40" s="38"/>
      <c r="B40" s="19" t="s">
        <v>71</v>
      </c>
      <c r="C40" s="26">
        <v>100</v>
      </c>
      <c r="D40" s="16" t="s">
        <v>64</v>
      </c>
      <c r="E40" s="85" t="s">
        <v>67</v>
      </c>
      <c r="F40" s="1"/>
      <c r="G40" s="9" t="s">
        <v>72</v>
      </c>
      <c r="H40" s="1"/>
      <c r="I40" s="1"/>
      <c r="J40" s="31">
        <f>P69</f>
        <v>3650</v>
      </c>
      <c r="K40" s="1" t="s">
        <v>73</v>
      </c>
      <c r="L40" s="32"/>
      <c r="P40" s="1"/>
      <c r="Q40" s="1"/>
      <c r="R40" s="1"/>
      <c r="S40" s="1"/>
    </row>
    <row r="41" spans="1:61" ht="24" customHeight="1" thickBot="1" x14ac:dyDescent="0.45">
      <c r="A41" s="39" t="s">
        <v>74</v>
      </c>
      <c r="B41" s="19" t="s">
        <v>69</v>
      </c>
      <c r="C41" s="26">
        <v>400</v>
      </c>
      <c r="D41" s="16" t="s">
        <v>64</v>
      </c>
      <c r="E41" s="85"/>
      <c r="F41" s="3"/>
      <c r="G41" s="37" t="s">
        <v>75</v>
      </c>
      <c r="H41" s="22"/>
      <c r="I41" s="22"/>
      <c r="J41" s="31">
        <v>4000</v>
      </c>
      <c r="K41" s="1" t="s">
        <v>73</v>
      </c>
      <c r="L41" s="32"/>
      <c r="P41" s="1"/>
      <c r="Q41" s="1"/>
      <c r="R41" s="1"/>
      <c r="S41" s="1"/>
    </row>
    <row r="42" spans="1:61" ht="24" customHeight="1" thickBot="1" x14ac:dyDescent="0.45">
      <c r="A42" s="38"/>
      <c r="B42" s="19" t="s">
        <v>71</v>
      </c>
      <c r="C42" s="26">
        <v>250</v>
      </c>
      <c r="D42" s="16" t="s">
        <v>64</v>
      </c>
      <c r="E42" s="85" t="s">
        <v>67</v>
      </c>
      <c r="F42" s="1"/>
      <c r="G42" s="9" t="s">
        <v>76</v>
      </c>
      <c r="I42" s="23"/>
      <c r="J42" s="31">
        <f>MIN(J40:J41)</f>
        <v>3650</v>
      </c>
      <c r="K42" s="1" t="s">
        <v>73</v>
      </c>
      <c r="L42" s="32"/>
      <c r="P42" s="11"/>
      <c r="Q42" s="1"/>
      <c r="R42" s="1"/>
      <c r="S42" s="1"/>
    </row>
    <row r="43" spans="1:61" ht="24" customHeight="1" x14ac:dyDescent="0.4">
      <c r="A43" s="2"/>
      <c r="B43" s="85" t="s">
        <v>77</v>
      </c>
      <c r="C43" s="30"/>
      <c r="D43" s="16"/>
      <c r="E43" s="3"/>
      <c r="F43" s="1"/>
      <c r="G43" s="85" t="s">
        <v>78</v>
      </c>
      <c r="H43" s="33"/>
      <c r="I43" s="23"/>
      <c r="J43" s="1"/>
      <c r="K43" s="1"/>
      <c r="L43" s="1"/>
      <c r="M43" s="1"/>
      <c r="P43" s="11"/>
      <c r="Q43" s="1"/>
      <c r="R43" s="1"/>
      <c r="S43" s="1"/>
    </row>
    <row r="44" spans="1:61" ht="24" customHeight="1" x14ac:dyDescent="0.4">
      <c r="A44" s="2"/>
      <c r="B44" s="85"/>
      <c r="C44" s="30"/>
      <c r="D44" s="16"/>
      <c r="E44" s="3"/>
      <c r="F44" s="1"/>
      <c r="G44" s="24"/>
      <c r="H44" s="33"/>
      <c r="I44" s="23"/>
      <c r="J44" s="1"/>
      <c r="K44" s="1"/>
      <c r="L44" s="1"/>
      <c r="M44" s="1"/>
      <c r="P44" s="11"/>
      <c r="Q44" s="1"/>
      <c r="R44" s="1"/>
      <c r="S44" s="1"/>
    </row>
    <row r="45" spans="1:61" ht="24" customHeight="1" thickBot="1" x14ac:dyDescent="0.45">
      <c r="A45" s="2"/>
      <c r="B45" s="19"/>
      <c r="C45" s="30"/>
      <c r="D45" s="16"/>
      <c r="E45" s="3"/>
      <c r="F45" s="1"/>
      <c r="G45" s="3" t="s">
        <v>79</v>
      </c>
      <c r="H45" s="24"/>
      <c r="I45" s="23"/>
      <c r="J45" s="1"/>
      <c r="K45" s="1"/>
      <c r="L45" s="1"/>
      <c r="M45" s="1"/>
      <c r="O45" s="1"/>
      <c r="P45" s="11"/>
      <c r="Q45" s="1"/>
      <c r="R45" s="1"/>
      <c r="S45" s="1"/>
    </row>
    <row r="46" spans="1:61" ht="24" customHeight="1" thickBot="1" x14ac:dyDescent="0.45">
      <c r="A46" s="3"/>
      <c r="B46" s="19"/>
      <c r="C46" s="30"/>
      <c r="D46" s="16"/>
      <c r="E46" s="3"/>
      <c r="G46" s="47" t="s">
        <v>80</v>
      </c>
      <c r="H46" s="34">
        <f>SUM(SUM(収支計画書!I21:I60),SUM(収支計画書!Y21:Y60),SUM(収支計画書!AO21:AO60))</f>
        <v>11.75</v>
      </c>
      <c r="I46" s="23" t="s">
        <v>81</v>
      </c>
      <c r="J46" s="1"/>
      <c r="K46" s="1"/>
      <c r="L46" s="1"/>
      <c r="M46" s="1"/>
      <c r="O46" s="1"/>
      <c r="P46" s="11"/>
    </row>
    <row r="47" spans="1:61" ht="24" customHeight="1" x14ac:dyDescent="0.4">
      <c r="A47" s="3"/>
      <c r="B47" s="24"/>
      <c r="C47" s="30"/>
      <c r="D47" s="16"/>
      <c r="E47" s="3"/>
      <c r="G47" s="85" t="s">
        <v>82</v>
      </c>
      <c r="H47" s="35"/>
      <c r="I47" s="23"/>
      <c r="J47" s="1"/>
      <c r="K47" s="1"/>
      <c r="L47" s="1"/>
      <c r="M47" s="1"/>
      <c r="O47" s="1"/>
      <c r="P47" s="11"/>
    </row>
    <row r="48" spans="1:61" ht="24" customHeight="1" thickBot="1" x14ac:dyDescent="0.45">
      <c r="A48" s="3" t="s">
        <v>83</v>
      </c>
      <c r="B48" s="5"/>
      <c r="C48" s="1"/>
      <c r="D48" s="1"/>
      <c r="E48" s="1"/>
      <c r="F48" s="88"/>
      <c r="G48" s="88"/>
      <c r="H48" s="88"/>
      <c r="I48" s="88"/>
      <c r="J48" s="88"/>
      <c r="K48" s="88"/>
      <c r="L48" s="88"/>
      <c r="M48" s="88"/>
      <c r="N48" s="88"/>
      <c r="O48" s="1"/>
      <c r="P48" s="1"/>
    </row>
    <row r="49" spans="1:40" ht="24" customHeight="1" x14ac:dyDescent="0.4">
      <c r="A49" s="86" t="s">
        <v>84</v>
      </c>
      <c r="B49" s="1"/>
      <c r="C49" s="1"/>
      <c r="D49" s="1"/>
      <c r="E49" s="1"/>
      <c r="F49" s="306" t="s">
        <v>134</v>
      </c>
      <c r="G49" s="307"/>
      <c r="H49" s="307"/>
      <c r="I49" s="307"/>
      <c r="J49" s="307"/>
      <c r="K49" s="307"/>
      <c r="L49" s="307"/>
      <c r="M49" s="307"/>
      <c r="N49" s="308"/>
      <c r="O49" s="21" t="s">
        <v>135</v>
      </c>
      <c r="P49" s="302" t="s">
        <v>87</v>
      </c>
    </row>
    <row r="50" spans="1:40" ht="24" customHeight="1" thickBot="1" x14ac:dyDescent="0.45">
      <c r="A50" s="86" t="s">
        <v>88</v>
      </c>
      <c r="B50" s="1"/>
      <c r="C50" s="1"/>
      <c r="D50" s="1"/>
      <c r="E50" s="122"/>
      <c r="F50" s="144" t="s">
        <v>90</v>
      </c>
      <c r="G50" s="87" t="s">
        <v>91</v>
      </c>
      <c r="H50" s="87" t="s">
        <v>92</v>
      </c>
      <c r="I50" s="124" t="s">
        <v>93</v>
      </c>
      <c r="J50" s="124" t="s">
        <v>94</v>
      </c>
      <c r="K50" s="124" t="s">
        <v>95</v>
      </c>
      <c r="L50" s="124" t="s">
        <v>96</v>
      </c>
      <c r="M50" s="124" t="s">
        <v>97</v>
      </c>
      <c r="N50" s="124" t="s">
        <v>98</v>
      </c>
      <c r="O50" s="20" t="s">
        <v>99</v>
      </c>
      <c r="P50" s="303"/>
    </row>
    <row r="51" spans="1:40" ht="31.5" customHeight="1" thickBot="1" x14ac:dyDescent="0.45">
      <c r="A51" s="304" t="s">
        <v>157</v>
      </c>
      <c r="B51" s="304"/>
      <c r="C51" s="304"/>
      <c r="D51" s="304"/>
      <c r="E51" s="305"/>
      <c r="F51" s="324">
        <v>20</v>
      </c>
      <c r="G51" s="324">
        <v>20</v>
      </c>
      <c r="H51" s="324">
        <v>20</v>
      </c>
      <c r="I51" s="324">
        <v>20</v>
      </c>
      <c r="J51" s="324">
        <v>20</v>
      </c>
      <c r="K51" s="324">
        <v>20</v>
      </c>
      <c r="L51" s="324">
        <v>20</v>
      </c>
      <c r="M51" s="324">
        <v>20</v>
      </c>
      <c r="N51" s="324">
        <v>20</v>
      </c>
      <c r="O51" s="324">
        <v>20</v>
      </c>
      <c r="P51" s="42">
        <f t="shared" ref="P51:P73" si="29">SUM(F51:O51)</f>
        <v>200</v>
      </c>
    </row>
    <row r="52" spans="1:40" ht="24" customHeight="1" thickTop="1" x14ac:dyDescent="0.4">
      <c r="A52" s="309" t="s">
        <v>101</v>
      </c>
      <c r="B52" s="297" t="s">
        <v>158</v>
      </c>
      <c r="C52" s="298" t="s">
        <v>103</v>
      </c>
      <c r="D52" s="299"/>
      <c r="E52" s="300"/>
      <c r="F52" s="325">
        <v>1</v>
      </c>
      <c r="G52" s="325">
        <v>2</v>
      </c>
      <c r="H52" s="325">
        <v>1</v>
      </c>
      <c r="I52" s="325">
        <v>2</v>
      </c>
      <c r="J52" s="325">
        <v>1</v>
      </c>
      <c r="K52" s="325">
        <v>2</v>
      </c>
      <c r="L52" s="325">
        <v>1</v>
      </c>
      <c r="M52" s="325">
        <v>2</v>
      </c>
      <c r="N52" s="325">
        <v>1</v>
      </c>
      <c r="O52" s="325">
        <v>2</v>
      </c>
      <c r="P52" s="143">
        <f t="shared" si="29"/>
        <v>15</v>
      </c>
      <c r="R52" s="11" t="s">
        <v>104</v>
      </c>
      <c r="S52" s="11"/>
      <c r="T52" s="12">
        <f>F52</f>
        <v>1</v>
      </c>
      <c r="U52" s="12"/>
      <c r="V52" s="12">
        <f>F52+T52</f>
        <v>2</v>
      </c>
      <c r="W52" s="12"/>
      <c r="X52" s="12">
        <f>G52+V52</f>
        <v>4</v>
      </c>
      <c r="Y52" s="12"/>
      <c r="Z52" s="12">
        <f>H52+X52</f>
        <v>5</v>
      </c>
      <c r="AA52" s="12"/>
      <c r="AB52" s="12">
        <f>I52+Z52</f>
        <v>7</v>
      </c>
      <c r="AC52" s="12"/>
      <c r="AD52" s="12">
        <f>J52+AB52</f>
        <v>8</v>
      </c>
      <c r="AE52" s="12"/>
      <c r="AF52" s="12">
        <f>K52+AD52</f>
        <v>10</v>
      </c>
      <c r="AG52" s="12"/>
      <c r="AH52" s="12">
        <f>L52+AF52</f>
        <v>11</v>
      </c>
      <c r="AI52" s="12"/>
      <c r="AJ52" s="12">
        <f>M52+AH52</f>
        <v>13</v>
      </c>
      <c r="AK52" s="12"/>
      <c r="AL52" s="12">
        <f>N52+AJ52</f>
        <v>14</v>
      </c>
      <c r="AM52" s="12"/>
      <c r="AN52" s="12"/>
    </row>
    <row r="53" spans="1:40" ht="24" customHeight="1" x14ac:dyDescent="0.4">
      <c r="A53" s="310"/>
      <c r="B53" s="283"/>
      <c r="C53" s="288" t="s">
        <v>105</v>
      </c>
      <c r="D53" s="289"/>
      <c r="E53" s="290"/>
      <c r="F53" s="324">
        <v>0</v>
      </c>
      <c r="G53" s="324">
        <v>0</v>
      </c>
      <c r="H53" s="324">
        <v>0</v>
      </c>
      <c r="I53" s="324">
        <v>1</v>
      </c>
      <c r="J53" s="324">
        <v>1</v>
      </c>
      <c r="K53" s="324">
        <v>1</v>
      </c>
      <c r="L53" s="324">
        <v>1</v>
      </c>
      <c r="M53" s="324">
        <v>2</v>
      </c>
      <c r="N53" s="324">
        <v>2</v>
      </c>
      <c r="O53" s="324">
        <v>2</v>
      </c>
      <c r="P53" s="42">
        <f t="shared" si="29"/>
        <v>10</v>
      </c>
      <c r="R53" s="11" t="s">
        <v>106</v>
      </c>
      <c r="S53" s="11"/>
      <c r="T53" s="12">
        <f t="shared" ref="T53:T55" si="30">F53</f>
        <v>0</v>
      </c>
      <c r="U53" s="12"/>
      <c r="V53" s="12">
        <f>F53+T53</f>
        <v>0</v>
      </c>
      <c r="W53" s="12"/>
      <c r="X53" s="12">
        <f>G53+V53</f>
        <v>0</v>
      </c>
      <c r="Y53" s="12"/>
      <c r="Z53" s="12">
        <f>H53+X53</f>
        <v>0</v>
      </c>
      <c r="AA53" s="12"/>
      <c r="AB53" s="12">
        <f>I53+Z53</f>
        <v>1</v>
      </c>
      <c r="AC53" s="12"/>
      <c r="AD53" s="12">
        <f>J53+AB53</f>
        <v>2</v>
      </c>
      <c r="AE53" s="12"/>
      <c r="AF53" s="12">
        <f>K53+AD53</f>
        <v>3</v>
      </c>
      <c r="AG53" s="12"/>
      <c r="AH53" s="12">
        <f>L53+AF53</f>
        <v>4</v>
      </c>
      <c r="AI53" s="12"/>
      <c r="AJ53" s="12">
        <f>M53+AH53</f>
        <v>6</v>
      </c>
      <c r="AK53" s="12"/>
      <c r="AL53" s="12">
        <f>N53+AJ53</f>
        <v>8</v>
      </c>
      <c r="AM53" s="12"/>
      <c r="AN53" s="12"/>
    </row>
    <row r="54" spans="1:40" ht="24" customHeight="1" x14ac:dyDescent="0.4">
      <c r="A54" s="310"/>
      <c r="B54" s="283"/>
      <c r="C54" s="288" t="s">
        <v>107</v>
      </c>
      <c r="D54" s="289"/>
      <c r="E54" s="290"/>
      <c r="F54" s="324">
        <v>1</v>
      </c>
      <c r="G54" s="324">
        <v>1</v>
      </c>
      <c r="H54" s="324">
        <v>1</v>
      </c>
      <c r="I54" s="324">
        <v>1</v>
      </c>
      <c r="J54" s="324">
        <v>2</v>
      </c>
      <c r="K54" s="324">
        <v>2</v>
      </c>
      <c r="L54" s="324">
        <v>2</v>
      </c>
      <c r="M54" s="324">
        <v>2</v>
      </c>
      <c r="N54" s="324">
        <v>3</v>
      </c>
      <c r="O54" s="324">
        <v>3</v>
      </c>
      <c r="P54" s="42">
        <f t="shared" si="29"/>
        <v>18</v>
      </c>
      <c r="R54" s="11" t="s">
        <v>108</v>
      </c>
      <c r="S54" s="11"/>
      <c r="T54" s="12">
        <f t="shared" si="30"/>
        <v>1</v>
      </c>
      <c r="U54" s="12"/>
      <c r="V54" s="12">
        <f>F54+T54</f>
        <v>2</v>
      </c>
      <c r="W54" s="12"/>
      <c r="X54" s="12">
        <f>G54+V54</f>
        <v>3</v>
      </c>
      <c r="Y54" s="12"/>
      <c r="Z54" s="12">
        <f>H54+X54</f>
        <v>4</v>
      </c>
      <c r="AA54" s="12"/>
      <c r="AB54" s="12">
        <f>I54+Z54</f>
        <v>5</v>
      </c>
      <c r="AC54" s="12"/>
      <c r="AD54" s="12">
        <f>J54+AB54</f>
        <v>7</v>
      </c>
      <c r="AE54" s="12"/>
      <c r="AF54" s="12">
        <f>K54+AD54</f>
        <v>9</v>
      </c>
      <c r="AG54" s="12"/>
      <c r="AH54" s="12">
        <f>L54+AF54</f>
        <v>11</v>
      </c>
      <c r="AI54" s="12"/>
      <c r="AJ54" s="12">
        <f>M54+AH54</f>
        <v>13</v>
      </c>
      <c r="AK54" s="12"/>
      <c r="AL54" s="12">
        <f>N54+AJ54</f>
        <v>16</v>
      </c>
      <c r="AM54" s="12"/>
      <c r="AN54" s="12"/>
    </row>
    <row r="55" spans="1:40" ht="24" customHeight="1" x14ac:dyDescent="0.4">
      <c r="A55" s="310"/>
      <c r="B55" s="283"/>
      <c r="C55" s="288" t="s">
        <v>109</v>
      </c>
      <c r="D55" s="289"/>
      <c r="E55" s="290"/>
      <c r="F55" s="326">
        <f>SUM(F52:F54)</f>
        <v>2</v>
      </c>
      <c r="G55" s="326">
        <f>SUM(G52:G54)</f>
        <v>3</v>
      </c>
      <c r="H55" s="326">
        <f t="shared" ref="H55:O55" si="31">SUM(H52:H54)</f>
        <v>2</v>
      </c>
      <c r="I55" s="326">
        <f t="shared" si="31"/>
        <v>4</v>
      </c>
      <c r="J55" s="326">
        <f t="shared" si="31"/>
        <v>4</v>
      </c>
      <c r="K55" s="326">
        <f t="shared" si="31"/>
        <v>5</v>
      </c>
      <c r="L55" s="326">
        <f t="shared" si="31"/>
        <v>4</v>
      </c>
      <c r="M55" s="326">
        <f t="shared" si="31"/>
        <v>6</v>
      </c>
      <c r="N55" s="326">
        <f t="shared" si="31"/>
        <v>6</v>
      </c>
      <c r="O55" s="326">
        <f t="shared" si="31"/>
        <v>7</v>
      </c>
      <c r="P55" s="42">
        <f t="shared" si="29"/>
        <v>43</v>
      </c>
      <c r="R55" s="11" t="s">
        <v>109</v>
      </c>
      <c r="S55" s="11"/>
      <c r="T55" s="12">
        <f t="shared" si="30"/>
        <v>2</v>
      </c>
      <c r="U55" s="12"/>
      <c r="V55" s="12">
        <f>F55+T55</f>
        <v>4</v>
      </c>
      <c r="W55" s="12"/>
      <c r="X55" s="12">
        <f>G55+V55</f>
        <v>7</v>
      </c>
      <c r="Y55" s="12"/>
      <c r="Z55" s="12">
        <f>H55+X55</f>
        <v>9</v>
      </c>
      <c r="AA55" s="12"/>
      <c r="AB55" s="12">
        <f>I55+Z55</f>
        <v>13</v>
      </c>
      <c r="AC55" s="12"/>
      <c r="AD55" s="12">
        <f>J55+AB55</f>
        <v>17</v>
      </c>
      <c r="AE55" s="12"/>
      <c r="AF55" s="12">
        <f>K55+AD55</f>
        <v>22</v>
      </c>
      <c r="AG55" s="12"/>
      <c r="AH55" s="12">
        <f>L55+AF55</f>
        <v>26</v>
      </c>
      <c r="AI55" s="12"/>
      <c r="AJ55" s="12">
        <f>M55+AH55</f>
        <v>32</v>
      </c>
      <c r="AK55" s="12"/>
      <c r="AL55" s="12">
        <f>N55+AJ55</f>
        <v>38</v>
      </c>
      <c r="AM55" s="12"/>
      <c r="AN55" s="12"/>
    </row>
    <row r="56" spans="1:40" ht="24" customHeight="1" x14ac:dyDescent="0.4">
      <c r="A56" s="310"/>
      <c r="B56" s="282" t="s">
        <v>159</v>
      </c>
      <c r="C56" s="285" t="s">
        <v>103</v>
      </c>
      <c r="D56" s="286"/>
      <c r="E56" s="287"/>
      <c r="F56" s="327">
        <v>1</v>
      </c>
      <c r="G56" s="327">
        <v>1</v>
      </c>
      <c r="H56" s="327">
        <v>1</v>
      </c>
      <c r="I56" s="327">
        <v>1</v>
      </c>
      <c r="J56" s="327">
        <v>1</v>
      </c>
      <c r="K56" s="327">
        <v>1</v>
      </c>
      <c r="L56" s="327">
        <v>1</v>
      </c>
      <c r="M56" s="327">
        <v>1</v>
      </c>
      <c r="N56" s="327">
        <v>1</v>
      </c>
      <c r="O56" s="327">
        <v>1</v>
      </c>
      <c r="P56" s="42">
        <f t="shared" si="29"/>
        <v>10</v>
      </c>
      <c r="R56" s="11"/>
      <c r="S56" s="11"/>
      <c r="T56" s="11"/>
      <c r="U56" s="11"/>
      <c r="V56" s="11"/>
      <c r="W56" s="11"/>
      <c r="X56" s="11"/>
      <c r="Y56" s="11"/>
      <c r="Z56" s="11"/>
      <c r="AA56" s="11"/>
      <c r="AB56" s="11"/>
      <c r="AC56" s="11"/>
      <c r="AD56" s="11"/>
      <c r="AE56" s="11"/>
      <c r="AF56" s="11"/>
      <c r="AG56" s="11"/>
      <c r="AH56" s="11"/>
      <c r="AI56" s="11"/>
      <c r="AJ56" s="11"/>
      <c r="AK56" s="11"/>
      <c r="AL56" s="11"/>
      <c r="AM56" s="11"/>
    </row>
    <row r="57" spans="1:40" ht="24" customHeight="1" x14ac:dyDescent="0.4">
      <c r="A57" s="310"/>
      <c r="B57" s="283"/>
      <c r="C57" s="288" t="s">
        <v>105</v>
      </c>
      <c r="D57" s="289"/>
      <c r="E57" s="290"/>
      <c r="F57" s="328">
        <v>0</v>
      </c>
      <c r="G57" s="328">
        <v>0</v>
      </c>
      <c r="H57" s="328">
        <v>0</v>
      </c>
      <c r="I57" s="328">
        <v>1</v>
      </c>
      <c r="J57" s="328">
        <v>1</v>
      </c>
      <c r="K57" s="328">
        <v>1</v>
      </c>
      <c r="L57" s="328">
        <v>1</v>
      </c>
      <c r="M57" s="328">
        <v>2</v>
      </c>
      <c r="N57" s="328">
        <v>2</v>
      </c>
      <c r="O57" s="328">
        <v>2</v>
      </c>
      <c r="P57" s="42">
        <f t="shared" si="29"/>
        <v>10</v>
      </c>
      <c r="R57" s="11"/>
      <c r="S57" s="11"/>
      <c r="T57" s="11"/>
      <c r="U57" s="11"/>
      <c r="V57" s="11"/>
      <c r="W57" s="11"/>
      <c r="X57" s="11"/>
      <c r="Y57" s="11"/>
      <c r="Z57" s="11"/>
      <c r="AA57" s="11"/>
      <c r="AB57" s="11"/>
      <c r="AC57" s="11"/>
      <c r="AD57" s="11"/>
      <c r="AE57" s="11"/>
      <c r="AF57" s="11"/>
      <c r="AG57" s="11"/>
      <c r="AH57" s="11"/>
      <c r="AI57" s="11"/>
      <c r="AJ57" s="11"/>
      <c r="AK57" s="11"/>
      <c r="AL57" s="11"/>
      <c r="AM57" s="11"/>
    </row>
    <row r="58" spans="1:40" ht="24" customHeight="1" thickBot="1" x14ac:dyDescent="0.45">
      <c r="A58" s="311"/>
      <c r="B58" s="284"/>
      <c r="C58" s="291" t="s">
        <v>107</v>
      </c>
      <c r="D58" s="292"/>
      <c r="E58" s="293"/>
      <c r="F58" s="329">
        <v>0</v>
      </c>
      <c r="G58" s="329">
        <v>0</v>
      </c>
      <c r="H58" s="329">
        <v>0</v>
      </c>
      <c r="I58" s="329">
        <v>1</v>
      </c>
      <c r="J58" s="329">
        <v>1</v>
      </c>
      <c r="K58" s="329">
        <v>2</v>
      </c>
      <c r="L58" s="329">
        <v>2</v>
      </c>
      <c r="M58" s="329">
        <v>2</v>
      </c>
      <c r="N58" s="329">
        <v>2</v>
      </c>
      <c r="O58" s="329">
        <v>2</v>
      </c>
      <c r="P58" s="42">
        <f t="shared" si="29"/>
        <v>12</v>
      </c>
      <c r="R58" s="11"/>
      <c r="S58" s="11"/>
      <c r="T58" s="11"/>
      <c r="U58" s="11"/>
      <c r="V58" s="11"/>
      <c r="W58" s="11"/>
      <c r="X58" s="11"/>
      <c r="Y58" s="11"/>
      <c r="Z58" s="11"/>
      <c r="AA58" s="11"/>
      <c r="AB58" s="11"/>
      <c r="AC58" s="11"/>
      <c r="AD58" s="11"/>
      <c r="AE58" s="11"/>
      <c r="AF58" s="11"/>
      <c r="AG58" s="11"/>
      <c r="AH58" s="11"/>
      <c r="AI58" s="11"/>
      <c r="AJ58" s="11"/>
      <c r="AK58" s="11"/>
      <c r="AL58" s="11"/>
      <c r="AM58" s="11"/>
    </row>
    <row r="59" spans="1:40" ht="24" customHeight="1" thickTop="1" x14ac:dyDescent="0.4">
      <c r="A59" s="294" t="s">
        <v>111</v>
      </c>
      <c r="B59" s="297" t="s">
        <v>158</v>
      </c>
      <c r="C59" s="298" t="s">
        <v>103</v>
      </c>
      <c r="D59" s="299"/>
      <c r="E59" s="300"/>
      <c r="F59" s="43">
        <f>$C$38*F52</f>
        <v>180</v>
      </c>
      <c r="G59" s="43">
        <f t="shared" ref="G59:O59" si="32">$C$38*G52</f>
        <v>360</v>
      </c>
      <c r="H59" s="43">
        <f t="shared" si="32"/>
        <v>180</v>
      </c>
      <c r="I59" s="43">
        <f t="shared" si="32"/>
        <v>360</v>
      </c>
      <c r="J59" s="43">
        <f t="shared" si="32"/>
        <v>180</v>
      </c>
      <c r="K59" s="43">
        <f t="shared" si="32"/>
        <v>360</v>
      </c>
      <c r="L59" s="43">
        <f t="shared" si="32"/>
        <v>180</v>
      </c>
      <c r="M59" s="43">
        <f t="shared" si="32"/>
        <v>360</v>
      </c>
      <c r="N59" s="43">
        <f t="shared" si="32"/>
        <v>180</v>
      </c>
      <c r="O59" s="43">
        <f t="shared" si="32"/>
        <v>360</v>
      </c>
      <c r="P59" s="44">
        <f t="shared" si="29"/>
        <v>2700</v>
      </c>
      <c r="R59" s="11" t="s">
        <v>104</v>
      </c>
      <c r="S59" s="11"/>
      <c r="T59" s="12">
        <f>F59</f>
        <v>180</v>
      </c>
      <c r="U59" s="12"/>
      <c r="V59" s="12">
        <f>F59+T59</f>
        <v>360</v>
      </c>
      <c r="W59" s="12"/>
      <c r="X59" s="12">
        <f>G59+V59</f>
        <v>720</v>
      </c>
      <c r="Y59" s="12"/>
      <c r="Z59" s="12">
        <f>H59+X59</f>
        <v>900</v>
      </c>
      <c r="AA59" s="12"/>
      <c r="AB59" s="12">
        <f>I59+Z59</f>
        <v>1260</v>
      </c>
      <c r="AC59" s="12"/>
      <c r="AD59" s="12">
        <f>J59+AB59</f>
        <v>1440</v>
      </c>
      <c r="AE59" s="12"/>
      <c r="AF59" s="12">
        <f>K59+AD59</f>
        <v>1800</v>
      </c>
      <c r="AG59" s="12"/>
      <c r="AH59" s="12">
        <f>L59+AF59</f>
        <v>1980</v>
      </c>
      <c r="AI59" s="12"/>
      <c r="AJ59" s="12">
        <f>M59+AH59</f>
        <v>2340</v>
      </c>
      <c r="AK59" s="12"/>
      <c r="AL59" s="12">
        <f>N59+AJ59</f>
        <v>2520</v>
      </c>
      <c r="AM59" s="12"/>
      <c r="AN59" s="12"/>
    </row>
    <row r="60" spans="1:40" ht="24" customHeight="1" x14ac:dyDescent="0.4">
      <c r="A60" s="295"/>
      <c r="B60" s="283"/>
      <c r="C60" s="288" t="s">
        <v>105</v>
      </c>
      <c r="D60" s="289"/>
      <c r="E60" s="290"/>
      <c r="F60" s="36">
        <f>$C$40*F53</f>
        <v>0</v>
      </c>
      <c r="G60" s="36">
        <f t="shared" ref="G60:O60" si="33">$C$40*G53</f>
        <v>0</v>
      </c>
      <c r="H60" s="36">
        <f t="shared" si="33"/>
        <v>0</v>
      </c>
      <c r="I60" s="36">
        <f t="shared" si="33"/>
        <v>100</v>
      </c>
      <c r="J60" s="36">
        <f t="shared" si="33"/>
        <v>100</v>
      </c>
      <c r="K60" s="36">
        <f t="shared" si="33"/>
        <v>100</v>
      </c>
      <c r="L60" s="36">
        <f t="shared" si="33"/>
        <v>100</v>
      </c>
      <c r="M60" s="36">
        <f t="shared" si="33"/>
        <v>200</v>
      </c>
      <c r="N60" s="36">
        <f t="shared" si="33"/>
        <v>200</v>
      </c>
      <c r="O60" s="36">
        <f t="shared" si="33"/>
        <v>200</v>
      </c>
      <c r="P60" s="40">
        <f t="shared" si="29"/>
        <v>1000</v>
      </c>
      <c r="R60" s="11" t="s">
        <v>106</v>
      </c>
      <c r="S60" s="11"/>
      <c r="T60" s="12">
        <f t="shared" ref="T60:T62" si="34">F60</f>
        <v>0</v>
      </c>
      <c r="U60" s="12"/>
      <c r="V60" s="12">
        <f>F60+T60</f>
        <v>0</v>
      </c>
      <c r="W60" s="12"/>
      <c r="X60" s="12">
        <f>G60+V60</f>
        <v>0</v>
      </c>
      <c r="Y60" s="12"/>
      <c r="Z60" s="12">
        <f>H60+X60</f>
        <v>0</v>
      </c>
      <c r="AA60" s="12"/>
      <c r="AB60" s="12">
        <f>I60+Z60</f>
        <v>100</v>
      </c>
      <c r="AC60" s="12"/>
      <c r="AD60" s="12">
        <f>J60+AB60</f>
        <v>200</v>
      </c>
      <c r="AE60" s="12"/>
      <c r="AF60" s="12">
        <f>K60+AD60</f>
        <v>300</v>
      </c>
      <c r="AG60" s="12"/>
      <c r="AH60" s="12">
        <f>L60+AF60</f>
        <v>400</v>
      </c>
      <c r="AI60" s="12"/>
      <c r="AJ60" s="12">
        <f>M60+AH60</f>
        <v>600</v>
      </c>
      <c r="AK60" s="12"/>
      <c r="AL60" s="12">
        <f>N60+AJ60</f>
        <v>800</v>
      </c>
      <c r="AM60" s="12"/>
      <c r="AN60" s="12"/>
    </row>
    <row r="61" spans="1:40" ht="24" customHeight="1" x14ac:dyDescent="0.4">
      <c r="A61" s="295"/>
      <c r="B61" s="283"/>
      <c r="C61" s="288" t="s">
        <v>107</v>
      </c>
      <c r="D61" s="289"/>
      <c r="E61" s="290"/>
      <c r="F61" s="83">
        <f>$C$42*F54</f>
        <v>250</v>
      </c>
      <c r="G61" s="83">
        <f t="shared" ref="G61:O61" si="35">$C$42*G54</f>
        <v>250</v>
      </c>
      <c r="H61" s="83">
        <f t="shared" si="35"/>
        <v>250</v>
      </c>
      <c r="I61" s="83">
        <f t="shared" si="35"/>
        <v>250</v>
      </c>
      <c r="J61" s="83">
        <f t="shared" si="35"/>
        <v>500</v>
      </c>
      <c r="K61" s="83">
        <f t="shared" si="35"/>
        <v>500</v>
      </c>
      <c r="L61" s="83">
        <f t="shared" si="35"/>
        <v>500</v>
      </c>
      <c r="M61" s="83">
        <f t="shared" si="35"/>
        <v>500</v>
      </c>
      <c r="N61" s="83">
        <f t="shared" si="35"/>
        <v>750</v>
      </c>
      <c r="O61" s="83">
        <f t="shared" si="35"/>
        <v>750</v>
      </c>
      <c r="P61" s="40">
        <f t="shared" si="29"/>
        <v>4500</v>
      </c>
      <c r="R61" s="11" t="s">
        <v>108</v>
      </c>
      <c r="S61" s="11"/>
      <c r="T61" s="12">
        <f t="shared" si="34"/>
        <v>250</v>
      </c>
      <c r="U61" s="12"/>
      <c r="V61" s="12">
        <f>F61+T61</f>
        <v>500</v>
      </c>
      <c r="W61" s="12"/>
      <c r="X61" s="12">
        <f>G61+V61</f>
        <v>750</v>
      </c>
      <c r="Y61" s="12"/>
      <c r="Z61" s="12">
        <f>H61+X61</f>
        <v>1000</v>
      </c>
      <c r="AA61" s="12"/>
      <c r="AB61" s="12">
        <f>I61+Z61</f>
        <v>1250</v>
      </c>
      <c r="AC61" s="12"/>
      <c r="AD61" s="12">
        <f>J61+AB61</f>
        <v>1750</v>
      </c>
      <c r="AE61" s="12"/>
      <c r="AF61" s="12">
        <f>K61+AD61</f>
        <v>2250</v>
      </c>
      <c r="AG61" s="12"/>
      <c r="AH61" s="12">
        <f>L61+AF61</f>
        <v>2750</v>
      </c>
      <c r="AI61" s="12"/>
      <c r="AJ61" s="12">
        <f>M61+AH61</f>
        <v>3250</v>
      </c>
      <c r="AK61" s="12"/>
      <c r="AL61" s="12">
        <f>N61+AJ61</f>
        <v>4000</v>
      </c>
      <c r="AM61" s="12"/>
      <c r="AN61" s="12"/>
    </row>
    <row r="62" spans="1:40" ht="24" customHeight="1" x14ac:dyDescent="0.4">
      <c r="A62" s="295"/>
      <c r="B62" s="283"/>
      <c r="C62" s="288" t="s">
        <v>109</v>
      </c>
      <c r="D62" s="289"/>
      <c r="E62" s="290"/>
      <c r="F62" s="83">
        <f>SUM(F59:F61)</f>
        <v>430</v>
      </c>
      <c r="G62" s="83">
        <f t="shared" ref="G62:N62" si="36">SUM(G59:G61)</f>
        <v>610</v>
      </c>
      <c r="H62" s="83">
        <f t="shared" si="36"/>
        <v>430</v>
      </c>
      <c r="I62" s="83">
        <f t="shared" si="36"/>
        <v>710</v>
      </c>
      <c r="J62" s="83">
        <f t="shared" si="36"/>
        <v>780</v>
      </c>
      <c r="K62" s="83">
        <f t="shared" si="36"/>
        <v>960</v>
      </c>
      <c r="L62" s="83">
        <f t="shared" si="36"/>
        <v>780</v>
      </c>
      <c r="M62" s="83">
        <f t="shared" si="36"/>
        <v>1060</v>
      </c>
      <c r="N62" s="83">
        <f t="shared" si="36"/>
        <v>1130</v>
      </c>
      <c r="O62" s="83">
        <f>SUM(O59:O61)</f>
        <v>1310</v>
      </c>
      <c r="P62" s="40">
        <f t="shared" si="29"/>
        <v>8200</v>
      </c>
      <c r="R62" s="11" t="s">
        <v>109</v>
      </c>
      <c r="S62" s="11"/>
      <c r="T62" s="12">
        <f t="shared" si="34"/>
        <v>430</v>
      </c>
      <c r="U62" s="12"/>
      <c r="V62" s="12">
        <f>F62+T62</f>
        <v>860</v>
      </c>
      <c r="W62" s="12"/>
      <c r="X62" s="12">
        <f>G62+V62</f>
        <v>1470</v>
      </c>
      <c r="Y62" s="12"/>
      <c r="Z62" s="12">
        <f>H62+X62</f>
        <v>1900</v>
      </c>
      <c r="AA62" s="12"/>
      <c r="AB62" s="12">
        <f>I62+Z62</f>
        <v>2610</v>
      </c>
      <c r="AC62" s="12"/>
      <c r="AD62" s="12">
        <f>J62+AB62</f>
        <v>3390</v>
      </c>
      <c r="AE62" s="12"/>
      <c r="AF62" s="12">
        <f>K62+AD62</f>
        <v>4350</v>
      </c>
      <c r="AG62" s="12"/>
      <c r="AH62" s="12">
        <f>L62+AF62</f>
        <v>5130</v>
      </c>
      <c r="AI62" s="12"/>
      <c r="AJ62" s="12">
        <f>M62+AH62</f>
        <v>6190</v>
      </c>
      <c r="AK62" s="12"/>
      <c r="AL62" s="12">
        <f>N62+AJ62</f>
        <v>7320</v>
      </c>
      <c r="AM62" s="12"/>
      <c r="AN62" s="12"/>
    </row>
    <row r="63" spans="1:40" ht="24" customHeight="1" x14ac:dyDescent="0.4">
      <c r="A63" s="295"/>
      <c r="B63" s="282" t="s">
        <v>160</v>
      </c>
      <c r="C63" s="285" t="s">
        <v>103</v>
      </c>
      <c r="D63" s="286"/>
      <c r="E63" s="287"/>
      <c r="F63" s="84">
        <v>10</v>
      </c>
      <c r="G63" s="84">
        <v>10</v>
      </c>
      <c r="H63" s="84">
        <v>10</v>
      </c>
      <c r="I63" s="84">
        <v>10</v>
      </c>
      <c r="J63" s="84">
        <v>10</v>
      </c>
      <c r="K63" s="84">
        <v>10</v>
      </c>
      <c r="L63" s="84">
        <v>10</v>
      </c>
      <c r="M63" s="84">
        <v>10</v>
      </c>
      <c r="N63" s="84">
        <v>10</v>
      </c>
      <c r="O63" s="84">
        <v>10</v>
      </c>
      <c r="P63" s="40">
        <f t="shared" si="29"/>
        <v>100</v>
      </c>
      <c r="Q63" s="11"/>
      <c r="R63" s="11"/>
      <c r="S63" s="11"/>
      <c r="T63" s="11"/>
      <c r="U63" s="11"/>
      <c r="V63" s="11"/>
      <c r="W63" s="11"/>
      <c r="X63" s="11"/>
      <c r="Y63" s="11"/>
      <c r="Z63" s="11"/>
      <c r="AA63" s="11"/>
      <c r="AB63" s="11"/>
      <c r="AC63" s="11"/>
      <c r="AD63" s="11"/>
      <c r="AE63" s="11"/>
      <c r="AF63" s="11"/>
      <c r="AG63" s="11"/>
      <c r="AH63" s="11"/>
      <c r="AI63" s="11"/>
      <c r="AJ63" s="11"/>
      <c r="AK63" s="11"/>
    </row>
    <row r="64" spans="1:40" ht="24" customHeight="1" x14ac:dyDescent="0.4">
      <c r="A64" s="295"/>
      <c r="B64" s="283"/>
      <c r="C64" s="288" t="s">
        <v>105</v>
      </c>
      <c r="D64" s="289"/>
      <c r="E64" s="290"/>
      <c r="F64" s="80">
        <v>0</v>
      </c>
      <c r="G64" s="80">
        <v>0</v>
      </c>
      <c r="H64" s="80">
        <v>0</v>
      </c>
      <c r="I64" s="80">
        <v>20</v>
      </c>
      <c r="J64" s="80">
        <v>20</v>
      </c>
      <c r="K64" s="80">
        <v>20</v>
      </c>
      <c r="L64" s="80">
        <v>20</v>
      </c>
      <c r="M64" s="80">
        <v>40</v>
      </c>
      <c r="N64" s="80">
        <v>40</v>
      </c>
      <c r="O64" s="80">
        <v>40</v>
      </c>
      <c r="P64" s="40">
        <f t="shared" si="29"/>
        <v>200</v>
      </c>
      <c r="Q64" s="11"/>
      <c r="R64" s="11"/>
      <c r="S64" s="11"/>
      <c r="T64" s="11"/>
      <c r="U64" s="11"/>
      <c r="V64" s="11"/>
      <c r="W64" s="11"/>
      <c r="X64" s="11"/>
      <c r="Y64" s="11"/>
      <c r="Z64" s="11"/>
      <c r="AA64" s="11"/>
      <c r="AB64" s="11"/>
      <c r="AC64" s="11"/>
      <c r="AD64" s="11"/>
      <c r="AE64" s="11"/>
      <c r="AF64" s="11"/>
      <c r="AG64" s="11"/>
      <c r="AH64" s="11"/>
      <c r="AI64" s="11"/>
      <c r="AJ64" s="11"/>
      <c r="AK64" s="11"/>
    </row>
    <row r="65" spans="1:40" ht="24" customHeight="1" thickBot="1" x14ac:dyDescent="0.45">
      <c r="A65" s="296"/>
      <c r="B65" s="284"/>
      <c r="C65" s="291" t="s">
        <v>107</v>
      </c>
      <c r="D65" s="292"/>
      <c r="E65" s="293"/>
      <c r="F65" s="81">
        <v>0</v>
      </c>
      <c r="G65" s="81">
        <v>0</v>
      </c>
      <c r="H65" s="81">
        <v>0</v>
      </c>
      <c r="I65" s="81">
        <v>30</v>
      </c>
      <c r="J65" s="81">
        <v>30</v>
      </c>
      <c r="K65" s="81">
        <v>60</v>
      </c>
      <c r="L65" s="81">
        <v>60</v>
      </c>
      <c r="M65" s="81">
        <v>60</v>
      </c>
      <c r="N65" s="81">
        <v>60</v>
      </c>
      <c r="O65" s="81">
        <v>60</v>
      </c>
      <c r="P65" s="40">
        <f t="shared" si="29"/>
        <v>360</v>
      </c>
      <c r="Q65" s="11"/>
      <c r="R65" s="11"/>
      <c r="S65" s="11"/>
      <c r="T65" s="11"/>
      <c r="U65" s="11"/>
      <c r="V65" s="11"/>
      <c r="W65" s="11"/>
      <c r="X65" s="11"/>
      <c r="Y65" s="11"/>
      <c r="Z65" s="11"/>
      <c r="AA65" s="11"/>
      <c r="AB65" s="11"/>
      <c r="AC65" s="11"/>
      <c r="AD65" s="11"/>
      <c r="AE65" s="11"/>
      <c r="AF65" s="11"/>
      <c r="AG65" s="11"/>
      <c r="AH65" s="11"/>
      <c r="AI65" s="11"/>
      <c r="AJ65" s="11"/>
      <c r="AK65" s="11"/>
    </row>
    <row r="66" spans="1:40" ht="24" customHeight="1" thickTop="1" x14ac:dyDescent="0.4">
      <c r="A66" s="309" t="s">
        <v>113</v>
      </c>
      <c r="B66" s="297" t="s">
        <v>161</v>
      </c>
      <c r="C66" s="298" t="s">
        <v>103</v>
      </c>
      <c r="D66" s="299"/>
      <c r="E66" s="300"/>
      <c r="F66" s="43">
        <f t="shared" ref="F66:O66" si="37">ROUNDDOWN(IF($C$38=0,0,IF($C$38*$K$37&gt;100,100*F52,$C$38*$K$37*F52)),0)</f>
        <v>90</v>
      </c>
      <c r="G66" s="43">
        <f t="shared" si="37"/>
        <v>180</v>
      </c>
      <c r="H66" s="43">
        <f t="shared" si="37"/>
        <v>90</v>
      </c>
      <c r="I66" s="43">
        <f t="shared" si="37"/>
        <v>180</v>
      </c>
      <c r="J66" s="43">
        <f t="shared" si="37"/>
        <v>90</v>
      </c>
      <c r="K66" s="43">
        <f t="shared" si="37"/>
        <v>180</v>
      </c>
      <c r="L66" s="43">
        <f t="shared" si="37"/>
        <v>90</v>
      </c>
      <c r="M66" s="43">
        <f t="shared" si="37"/>
        <v>180</v>
      </c>
      <c r="N66" s="43">
        <f t="shared" si="37"/>
        <v>90</v>
      </c>
      <c r="O66" s="43">
        <f t="shared" si="37"/>
        <v>180</v>
      </c>
      <c r="P66" s="44">
        <f t="shared" si="29"/>
        <v>1350</v>
      </c>
      <c r="R66" s="11" t="s">
        <v>104</v>
      </c>
      <c r="S66" s="11"/>
      <c r="T66" s="12">
        <f>F66</f>
        <v>90</v>
      </c>
      <c r="U66" s="12"/>
      <c r="V66" s="12">
        <f t="shared" ref="V66:V73" si="38">F66+T66</f>
        <v>180</v>
      </c>
      <c r="W66" s="12"/>
      <c r="X66" s="12">
        <f t="shared" ref="X66:X73" si="39">G66+V66</f>
        <v>360</v>
      </c>
      <c r="Y66" s="12"/>
      <c r="Z66" s="12">
        <f t="shared" ref="Z66:Z73" si="40">H66+X66</f>
        <v>450</v>
      </c>
      <c r="AA66" s="12"/>
      <c r="AB66" s="12">
        <f t="shared" ref="AB66:AB73" si="41">I66+Z66</f>
        <v>630</v>
      </c>
      <c r="AC66" s="12"/>
      <c r="AD66" s="12">
        <f t="shared" ref="AD66:AD73" si="42">J66+AB66</f>
        <v>720</v>
      </c>
      <c r="AE66" s="12"/>
      <c r="AF66" s="12">
        <f t="shared" ref="AF66:AF73" si="43">K66+AD66</f>
        <v>900</v>
      </c>
      <c r="AG66" s="12"/>
      <c r="AH66" s="12">
        <f t="shared" ref="AH66:AH73" si="44">L66+AF66</f>
        <v>990</v>
      </c>
      <c r="AI66" s="12"/>
      <c r="AJ66" s="12">
        <f t="shared" ref="AJ66:AJ73" si="45">M66+AH66</f>
        <v>1170</v>
      </c>
      <c r="AK66" s="12"/>
      <c r="AL66" s="12">
        <f t="shared" ref="AL66:AL73" si="46">N66+AJ66</f>
        <v>1260</v>
      </c>
      <c r="AM66" s="12"/>
      <c r="AN66" s="12"/>
    </row>
    <row r="67" spans="1:40" ht="24" customHeight="1" x14ac:dyDescent="0.4">
      <c r="A67" s="310"/>
      <c r="B67" s="283"/>
      <c r="C67" s="288" t="s">
        <v>105</v>
      </c>
      <c r="D67" s="289"/>
      <c r="E67" s="290"/>
      <c r="F67" s="36">
        <f t="shared" ref="F67:O67" si="47">ROUNDDOWN(IF($C$40=0,0,IF($C$40*$K$37&gt;100,100*F53,$C$40*$K$37*F53)),0)</f>
        <v>0</v>
      </c>
      <c r="G67" s="36">
        <f t="shared" si="47"/>
        <v>0</v>
      </c>
      <c r="H67" s="36">
        <f t="shared" si="47"/>
        <v>0</v>
      </c>
      <c r="I67" s="36">
        <f t="shared" si="47"/>
        <v>50</v>
      </c>
      <c r="J67" s="36">
        <f t="shared" si="47"/>
        <v>50</v>
      </c>
      <c r="K67" s="36">
        <f t="shared" si="47"/>
        <v>50</v>
      </c>
      <c r="L67" s="36">
        <f t="shared" si="47"/>
        <v>50</v>
      </c>
      <c r="M67" s="36">
        <f t="shared" si="47"/>
        <v>100</v>
      </c>
      <c r="N67" s="36">
        <f t="shared" si="47"/>
        <v>100</v>
      </c>
      <c r="O67" s="36">
        <f t="shared" si="47"/>
        <v>100</v>
      </c>
      <c r="P67" s="41">
        <f t="shared" si="29"/>
        <v>500</v>
      </c>
      <c r="R67" s="11" t="s">
        <v>106</v>
      </c>
      <c r="S67" s="11"/>
      <c r="T67" s="12">
        <f t="shared" ref="T67:T69" si="48">F67</f>
        <v>0</v>
      </c>
      <c r="U67" s="12"/>
      <c r="V67" s="12">
        <f t="shared" si="38"/>
        <v>0</v>
      </c>
      <c r="W67" s="12"/>
      <c r="X67" s="12">
        <f t="shared" si="39"/>
        <v>0</v>
      </c>
      <c r="Y67" s="12"/>
      <c r="Z67" s="12">
        <f t="shared" si="40"/>
        <v>0</v>
      </c>
      <c r="AA67" s="12"/>
      <c r="AB67" s="12">
        <f t="shared" si="41"/>
        <v>50</v>
      </c>
      <c r="AC67" s="12"/>
      <c r="AD67" s="12">
        <f t="shared" si="42"/>
        <v>100</v>
      </c>
      <c r="AE67" s="12"/>
      <c r="AF67" s="12">
        <f t="shared" si="43"/>
        <v>150</v>
      </c>
      <c r="AG67" s="12"/>
      <c r="AH67" s="12">
        <f t="shared" si="44"/>
        <v>200</v>
      </c>
      <c r="AI67" s="12"/>
      <c r="AJ67" s="12">
        <f t="shared" si="45"/>
        <v>300</v>
      </c>
      <c r="AK67" s="12"/>
      <c r="AL67" s="12">
        <f t="shared" si="46"/>
        <v>400</v>
      </c>
      <c r="AM67" s="12"/>
      <c r="AN67" s="12"/>
    </row>
    <row r="68" spans="1:40" ht="24" customHeight="1" x14ac:dyDescent="0.4">
      <c r="A68" s="310"/>
      <c r="B68" s="283"/>
      <c r="C68" s="288" t="s">
        <v>107</v>
      </c>
      <c r="D68" s="289"/>
      <c r="E68" s="290"/>
      <c r="F68" s="83">
        <f t="shared" ref="F68:O68" si="49">ROUNDDOWN(IF($C$42=0,0,IF($C$42*$K$37&gt;100,100*F54,$C$42*$K$37*F54)),0)</f>
        <v>100</v>
      </c>
      <c r="G68" s="83">
        <f t="shared" si="49"/>
        <v>100</v>
      </c>
      <c r="H68" s="83">
        <f t="shared" si="49"/>
        <v>100</v>
      </c>
      <c r="I68" s="83">
        <f t="shared" si="49"/>
        <v>100</v>
      </c>
      <c r="J68" s="83">
        <f t="shared" si="49"/>
        <v>200</v>
      </c>
      <c r="K68" s="83">
        <f t="shared" si="49"/>
        <v>200</v>
      </c>
      <c r="L68" s="83">
        <f t="shared" si="49"/>
        <v>200</v>
      </c>
      <c r="M68" s="83">
        <f t="shared" si="49"/>
        <v>200</v>
      </c>
      <c r="N68" s="83">
        <f t="shared" si="49"/>
        <v>300</v>
      </c>
      <c r="O68" s="83">
        <f t="shared" si="49"/>
        <v>300</v>
      </c>
      <c r="P68" s="41">
        <f t="shared" si="29"/>
        <v>1800</v>
      </c>
      <c r="R68" s="11" t="s">
        <v>108</v>
      </c>
      <c r="S68" s="11"/>
      <c r="T68" s="12">
        <f t="shared" si="48"/>
        <v>100</v>
      </c>
      <c r="U68" s="12"/>
      <c r="V68" s="12">
        <f t="shared" si="38"/>
        <v>200</v>
      </c>
      <c r="W68" s="12"/>
      <c r="X68" s="12">
        <f t="shared" si="39"/>
        <v>300</v>
      </c>
      <c r="Y68" s="12"/>
      <c r="Z68" s="12">
        <f t="shared" si="40"/>
        <v>400</v>
      </c>
      <c r="AA68" s="12"/>
      <c r="AB68" s="12">
        <f t="shared" si="41"/>
        <v>500</v>
      </c>
      <c r="AC68" s="12"/>
      <c r="AD68" s="12">
        <f t="shared" si="42"/>
        <v>700</v>
      </c>
      <c r="AE68" s="12"/>
      <c r="AF68" s="12">
        <f t="shared" si="43"/>
        <v>900</v>
      </c>
      <c r="AG68" s="12"/>
      <c r="AH68" s="12">
        <f t="shared" si="44"/>
        <v>1100</v>
      </c>
      <c r="AI68" s="12"/>
      <c r="AJ68" s="12">
        <f t="shared" si="45"/>
        <v>1300</v>
      </c>
      <c r="AK68" s="12"/>
      <c r="AL68" s="12">
        <f t="shared" si="46"/>
        <v>1600</v>
      </c>
      <c r="AM68" s="12"/>
      <c r="AN68" s="12"/>
    </row>
    <row r="69" spans="1:40" ht="24" customHeight="1" thickBot="1" x14ac:dyDescent="0.45">
      <c r="A69" s="311"/>
      <c r="B69" s="284"/>
      <c r="C69" s="285" t="s">
        <v>109</v>
      </c>
      <c r="D69" s="286"/>
      <c r="E69" s="287"/>
      <c r="F69" s="36">
        <f>SUM(F66:F68)</f>
        <v>190</v>
      </c>
      <c r="G69" s="36">
        <f t="shared" ref="G69:O69" si="50">SUM(G66:G68)</f>
        <v>280</v>
      </c>
      <c r="H69" s="36">
        <f t="shared" si="50"/>
        <v>190</v>
      </c>
      <c r="I69" s="36">
        <f t="shared" si="50"/>
        <v>330</v>
      </c>
      <c r="J69" s="36">
        <f>SUM(J66:J68)</f>
        <v>340</v>
      </c>
      <c r="K69" s="36">
        <f t="shared" si="50"/>
        <v>430</v>
      </c>
      <c r="L69" s="36">
        <f t="shared" si="50"/>
        <v>340</v>
      </c>
      <c r="M69" s="36">
        <f t="shared" si="50"/>
        <v>480</v>
      </c>
      <c r="N69" s="36">
        <f t="shared" si="50"/>
        <v>490</v>
      </c>
      <c r="O69" s="36">
        <f t="shared" si="50"/>
        <v>580</v>
      </c>
      <c r="P69" s="41">
        <f t="shared" si="29"/>
        <v>3650</v>
      </c>
      <c r="R69" s="11" t="s">
        <v>109</v>
      </c>
      <c r="S69" s="11"/>
      <c r="T69" s="12">
        <f t="shared" si="48"/>
        <v>190</v>
      </c>
      <c r="U69" s="12"/>
      <c r="V69" s="12">
        <f t="shared" si="38"/>
        <v>380</v>
      </c>
      <c r="W69" s="12"/>
      <c r="X69" s="12">
        <f t="shared" si="39"/>
        <v>660</v>
      </c>
      <c r="Y69" s="12"/>
      <c r="Z69" s="12">
        <f t="shared" si="40"/>
        <v>850</v>
      </c>
      <c r="AA69" s="12"/>
      <c r="AB69" s="12">
        <f t="shared" si="41"/>
        <v>1180</v>
      </c>
      <c r="AC69" s="12"/>
      <c r="AD69" s="12">
        <f t="shared" si="42"/>
        <v>1520</v>
      </c>
      <c r="AE69" s="12"/>
      <c r="AF69" s="12">
        <f t="shared" si="43"/>
        <v>1950</v>
      </c>
      <c r="AG69" s="12"/>
      <c r="AH69" s="12">
        <f t="shared" si="44"/>
        <v>2290</v>
      </c>
      <c r="AI69" s="12"/>
      <c r="AJ69" s="12">
        <f t="shared" si="45"/>
        <v>2770</v>
      </c>
      <c r="AK69" s="12"/>
      <c r="AL69" s="12">
        <f t="shared" si="46"/>
        <v>3260</v>
      </c>
      <c r="AM69" s="12"/>
      <c r="AN69" s="12"/>
    </row>
    <row r="70" spans="1:40" ht="24" customHeight="1" thickTop="1" x14ac:dyDescent="0.4">
      <c r="A70" s="312" t="s">
        <v>115</v>
      </c>
      <c r="B70" s="297" t="s">
        <v>161</v>
      </c>
      <c r="C70" s="298" t="s">
        <v>103</v>
      </c>
      <c r="D70" s="299"/>
      <c r="E70" s="300"/>
      <c r="F70" s="330">
        <f>F66/$H$46</f>
        <v>7.6595744680851068</v>
      </c>
      <c r="G70" s="330">
        <f t="shared" ref="G70:O70" si="51">G66/$H$46</f>
        <v>15.319148936170214</v>
      </c>
      <c r="H70" s="330">
        <f t="shared" si="51"/>
        <v>7.6595744680851068</v>
      </c>
      <c r="I70" s="330">
        <f t="shared" si="51"/>
        <v>15.319148936170214</v>
      </c>
      <c r="J70" s="330">
        <f t="shared" si="51"/>
        <v>7.6595744680851068</v>
      </c>
      <c r="K70" s="330">
        <f t="shared" si="51"/>
        <v>15.319148936170214</v>
      </c>
      <c r="L70" s="330">
        <f t="shared" si="51"/>
        <v>7.6595744680851068</v>
      </c>
      <c r="M70" s="330">
        <f t="shared" si="51"/>
        <v>15.319148936170214</v>
      </c>
      <c r="N70" s="330">
        <f t="shared" si="51"/>
        <v>7.6595744680851068</v>
      </c>
      <c r="O70" s="330">
        <f t="shared" si="51"/>
        <v>15.319148936170214</v>
      </c>
      <c r="P70" s="45">
        <f t="shared" si="29"/>
        <v>114.8936170212766</v>
      </c>
      <c r="R70" s="11" t="s">
        <v>104</v>
      </c>
      <c r="S70" s="11"/>
      <c r="T70" s="12">
        <f>F70</f>
        <v>7.6595744680851068</v>
      </c>
      <c r="U70" s="12"/>
      <c r="V70" s="12">
        <f t="shared" si="38"/>
        <v>15.319148936170214</v>
      </c>
      <c r="W70" s="12"/>
      <c r="X70" s="12">
        <f t="shared" si="39"/>
        <v>30.638297872340427</v>
      </c>
      <c r="Y70" s="12"/>
      <c r="Z70" s="12">
        <f t="shared" si="40"/>
        <v>38.297872340425535</v>
      </c>
      <c r="AA70" s="12"/>
      <c r="AB70" s="12">
        <f t="shared" si="41"/>
        <v>53.61702127659575</v>
      </c>
      <c r="AC70" s="12"/>
      <c r="AD70" s="12">
        <f t="shared" si="42"/>
        <v>61.276595744680854</v>
      </c>
      <c r="AE70" s="12"/>
      <c r="AF70" s="12">
        <f t="shared" si="43"/>
        <v>76.59574468085107</v>
      </c>
      <c r="AG70" s="12"/>
      <c r="AH70" s="12">
        <f t="shared" si="44"/>
        <v>84.255319148936181</v>
      </c>
      <c r="AI70" s="12"/>
      <c r="AJ70" s="12">
        <f t="shared" si="45"/>
        <v>99.574468085106389</v>
      </c>
      <c r="AK70" s="12"/>
      <c r="AL70" s="12">
        <f t="shared" si="46"/>
        <v>107.2340425531915</v>
      </c>
      <c r="AM70" s="12"/>
      <c r="AN70" s="12"/>
    </row>
    <row r="71" spans="1:40" ht="24" customHeight="1" x14ac:dyDescent="0.4">
      <c r="A71" s="313"/>
      <c r="B71" s="283"/>
      <c r="C71" s="288" t="s">
        <v>105</v>
      </c>
      <c r="D71" s="289"/>
      <c r="E71" s="290"/>
      <c r="F71" s="331">
        <f>F67/$H$46</f>
        <v>0</v>
      </c>
      <c r="G71" s="331">
        <f t="shared" ref="G71:O71" si="52">G67/$H$46</f>
        <v>0</v>
      </c>
      <c r="H71" s="331">
        <f t="shared" si="52"/>
        <v>0</v>
      </c>
      <c r="I71" s="331">
        <f t="shared" si="52"/>
        <v>4.2553191489361701</v>
      </c>
      <c r="J71" s="331">
        <f t="shared" si="52"/>
        <v>4.2553191489361701</v>
      </c>
      <c r="K71" s="331">
        <f t="shared" si="52"/>
        <v>4.2553191489361701</v>
      </c>
      <c r="L71" s="331">
        <f t="shared" si="52"/>
        <v>4.2553191489361701</v>
      </c>
      <c r="M71" s="331">
        <f t="shared" si="52"/>
        <v>8.5106382978723403</v>
      </c>
      <c r="N71" s="331">
        <f t="shared" si="52"/>
        <v>8.5106382978723403</v>
      </c>
      <c r="O71" s="331">
        <f t="shared" si="52"/>
        <v>8.5106382978723403</v>
      </c>
      <c r="P71" s="15">
        <f t="shared" si="29"/>
        <v>42.553191489361701</v>
      </c>
      <c r="R71" s="11" t="s">
        <v>106</v>
      </c>
      <c r="S71" s="11"/>
      <c r="T71" s="12">
        <f t="shared" ref="T71:T73" si="53">F71</f>
        <v>0</v>
      </c>
      <c r="U71" s="12"/>
      <c r="V71" s="12">
        <f t="shared" si="38"/>
        <v>0</v>
      </c>
      <c r="W71" s="12"/>
      <c r="X71" s="12">
        <f t="shared" si="39"/>
        <v>0</v>
      </c>
      <c r="Y71" s="12"/>
      <c r="Z71" s="12">
        <f t="shared" si="40"/>
        <v>0</v>
      </c>
      <c r="AA71" s="12"/>
      <c r="AB71" s="12">
        <f t="shared" si="41"/>
        <v>4.2553191489361701</v>
      </c>
      <c r="AC71" s="12"/>
      <c r="AD71" s="12">
        <f t="shared" si="42"/>
        <v>8.5106382978723403</v>
      </c>
      <c r="AE71" s="12"/>
      <c r="AF71" s="12">
        <f t="shared" si="43"/>
        <v>12.76595744680851</v>
      </c>
      <c r="AG71" s="12"/>
      <c r="AH71" s="12">
        <f t="shared" si="44"/>
        <v>17.021276595744681</v>
      </c>
      <c r="AI71" s="12"/>
      <c r="AJ71" s="12">
        <f t="shared" si="45"/>
        <v>25.531914893617021</v>
      </c>
      <c r="AK71" s="12"/>
      <c r="AL71" s="12">
        <f t="shared" si="46"/>
        <v>34.042553191489361</v>
      </c>
      <c r="AM71" s="12"/>
      <c r="AN71" s="12"/>
    </row>
    <row r="72" spans="1:40" ht="24" customHeight="1" x14ac:dyDescent="0.4">
      <c r="A72" s="313"/>
      <c r="B72" s="283"/>
      <c r="C72" s="288" t="s">
        <v>107</v>
      </c>
      <c r="D72" s="289"/>
      <c r="E72" s="290"/>
      <c r="F72" s="331">
        <f>F68/$H$46</f>
        <v>8.5106382978723403</v>
      </c>
      <c r="G72" s="331">
        <f t="shared" ref="G72:O72" si="54">G68/$H$46</f>
        <v>8.5106382978723403</v>
      </c>
      <c r="H72" s="331">
        <f t="shared" si="54"/>
        <v>8.5106382978723403</v>
      </c>
      <c r="I72" s="331">
        <f t="shared" si="54"/>
        <v>8.5106382978723403</v>
      </c>
      <c r="J72" s="331">
        <f t="shared" si="54"/>
        <v>17.021276595744681</v>
      </c>
      <c r="K72" s="331">
        <f t="shared" si="54"/>
        <v>17.021276595744681</v>
      </c>
      <c r="L72" s="331">
        <f t="shared" si="54"/>
        <v>17.021276595744681</v>
      </c>
      <c r="M72" s="331">
        <f t="shared" si="54"/>
        <v>17.021276595744681</v>
      </c>
      <c r="N72" s="331">
        <f t="shared" si="54"/>
        <v>25.531914893617021</v>
      </c>
      <c r="O72" s="331">
        <f t="shared" si="54"/>
        <v>25.531914893617021</v>
      </c>
      <c r="P72" s="15">
        <f t="shared" si="29"/>
        <v>153.19148936170214</v>
      </c>
      <c r="R72" s="11" t="s">
        <v>108</v>
      </c>
      <c r="S72" s="11"/>
      <c r="T72" s="12">
        <f t="shared" si="53"/>
        <v>8.5106382978723403</v>
      </c>
      <c r="U72" s="12"/>
      <c r="V72" s="12">
        <f t="shared" si="38"/>
        <v>17.021276595744681</v>
      </c>
      <c r="W72" s="12"/>
      <c r="X72" s="12">
        <f t="shared" si="39"/>
        <v>25.531914893617021</v>
      </c>
      <c r="Y72" s="12"/>
      <c r="Z72" s="12">
        <f t="shared" si="40"/>
        <v>34.042553191489361</v>
      </c>
      <c r="AA72" s="12"/>
      <c r="AB72" s="12">
        <f t="shared" si="41"/>
        <v>42.553191489361701</v>
      </c>
      <c r="AC72" s="12"/>
      <c r="AD72" s="12">
        <f t="shared" si="42"/>
        <v>59.574468085106382</v>
      </c>
      <c r="AE72" s="12"/>
      <c r="AF72" s="12">
        <f t="shared" si="43"/>
        <v>76.595744680851055</v>
      </c>
      <c r="AG72" s="12"/>
      <c r="AH72" s="12">
        <f t="shared" si="44"/>
        <v>93.617021276595736</v>
      </c>
      <c r="AI72" s="12"/>
      <c r="AJ72" s="12">
        <f t="shared" si="45"/>
        <v>110.63829787234042</v>
      </c>
      <c r="AK72" s="12"/>
      <c r="AL72" s="12">
        <f t="shared" si="46"/>
        <v>136.17021276595744</v>
      </c>
      <c r="AM72" s="12"/>
      <c r="AN72" s="12"/>
    </row>
    <row r="73" spans="1:40" ht="24" customHeight="1" thickBot="1" x14ac:dyDescent="0.45">
      <c r="A73" s="314"/>
      <c r="B73" s="315"/>
      <c r="C73" s="316" t="s">
        <v>109</v>
      </c>
      <c r="D73" s="317"/>
      <c r="E73" s="318"/>
      <c r="F73" s="332">
        <f>SUM(F70:F72)</f>
        <v>16.170212765957448</v>
      </c>
      <c r="G73" s="332">
        <f t="shared" ref="G73:O73" si="55">SUM(G70:G72)</f>
        <v>23.829787234042556</v>
      </c>
      <c r="H73" s="332">
        <f t="shared" si="55"/>
        <v>16.170212765957448</v>
      </c>
      <c r="I73" s="332">
        <f t="shared" si="55"/>
        <v>28.085106382978722</v>
      </c>
      <c r="J73" s="332">
        <f t="shared" si="55"/>
        <v>28.936170212765958</v>
      </c>
      <c r="K73" s="332">
        <f t="shared" si="55"/>
        <v>36.595744680851062</v>
      </c>
      <c r="L73" s="332">
        <f t="shared" si="55"/>
        <v>28.936170212765958</v>
      </c>
      <c r="M73" s="332">
        <f t="shared" si="55"/>
        <v>40.851063829787236</v>
      </c>
      <c r="N73" s="332">
        <f t="shared" si="55"/>
        <v>41.702127659574472</v>
      </c>
      <c r="O73" s="332">
        <f t="shared" si="55"/>
        <v>49.361702127659576</v>
      </c>
      <c r="P73" s="125">
        <f t="shared" si="29"/>
        <v>310.63829787234044</v>
      </c>
      <c r="R73" s="11" t="s">
        <v>109</v>
      </c>
      <c r="S73" s="11"/>
      <c r="T73" s="12">
        <f t="shared" si="53"/>
        <v>16.170212765957448</v>
      </c>
      <c r="U73" s="12"/>
      <c r="V73" s="12">
        <f t="shared" si="38"/>
        <v>32.340425531914896</v>
      </c>
      <c r="W73" s="12"/>
      <c r="X73" s="12">
        <f t="shared" si="39"/>
        <v>56.170212765957451</v>
      </c>
      <c r="Y73" s="12"/>
      <c r="Z73" s="12">
        <f t="shared" si="40"/>
        <v>72.340425531914903</v>
      </c>
      <c r="AA73" s="12"/>
      <c r="AB73" s="12">
        <f t="shared" si="41"/>
        <v>100.42553191489363</v>
      </c>
      <c r="AC73" s="12"/>
      <c r="AD73" s="12">
        <f t="shared" si="42"/>
        <v>129.36170212765958</v>
      </c>
      <c r="AE73" s="12"/>
      <c r="AF73" s="12">
        <f t="shared" si="43"/>
        <v>165.95744680851064</v>
      </c>
      <c r="AG73" s="12"/>
      <c r="AH73" s="12">
        <f t="shared" si="44"/>
        <v>194.89361702127661</v>
      </c>
      <c r="AI73" s="12"/>
      <c r="AJ73" s="12">
        <f t="shared" si="45"/>
        <v>235.74468085106383</v>
      </c>
      <c r="AK73" s="12"/>
      <c r="AL73" s="12">
        <f t="shared" si="46"/>
        <v>277.44680851063833</v>
      </c>
      <c r="AM73" s="12"/>
      <c r="AN73" s="12"/>
    </row>
    <row r="74" spans="1:40" ht="19.5" customHeight="1" x14ac:dyDescent="0.4"/>
    <row r="76" spans="1:40" x14ac:dyDescent="0.4">
      <c r="C76" s="11" t="s">
        <v>116</v>
      </c>
      <c r="D76" s="11"/>
      <c r="E76" s="11"/>
      <c r="F76" s="11">
        <v>1</v>
      </c>
      <c r="G76" s="11">
        <v>1</v>
      </c>
      <c r="H76" s="11">
        <v>1</v>
      </c>
      <c r="I76" s="11">
        <v>1</v>
      </c>
      <c r="J76" s="11">
        <v>1</v>
      </c>
      <c r="K76" s="11">
        <v>1</v>
      </c>
      <c r="L76" s="11">
        <v>1</v>
      </c>
      <c r="M76" s="11">
        <v>1</v>
      </c>
      <c r="N76" s="11">
        <v>1</v>
      </c>
      <c r="O76" s="11">
        <v>1</v>
      </c>
    </row>
  </sheetData>
  <mergeCells count="71">
    <mergeCell ref="A30:A33"/>
    <mergeCell ref="B30:B33"/>
    <mergeCell ref="C30:E30"/>
    <mergeCell ref="C31:E31"/>
    <mergeCell ref="C32:E32"/>
    <mergeCell ref="C33:E33"/>
    <mergeCell ref="A26:A29"/>
    <mergeCell ref="B26:B29"/>
    <mergeCell ref="C26:E26"/>
    <mergeCell ref="C27:E27"/>
    <mergeCell ref="C28:E28"/>
    <mergeCell ref="C29:E29"/>
    <mergeCell ref="A19:A25"/>
    <mergeCell ref="B19:B22"/>
    <mergeCell ref="C19:E19"/>
    <mergeCell ref="C20:E20"/>
    <mergeCell ref="C21:E21"/>
    <mergeCell ref="C22:E22"/>
    <mergeCell ref="B23:B25"/>
    <mergeCell ref="C23:E23"/>
    <mergeCell ref="C24:E24"/>
    <mergeCell ref="C25:E25"/>
    <mergeCell ref="A11:E11"/>
    <mergeCell ref="A12:A18"/>
    <mergeCell ref="B12:B15"/>
    <mergeCell ref="C12:E12"/>
    <mergeCell ref="C13:E13"/>
    <mergeCell ref="C14:E14"/>
    <mergeCell ref="C15:E15"/>
    <mergeCell ref="B16:B18"/>
    <mergeCell ref="C16:E16"/>
    <mergeCell ref="C17:E17"/>
    <mergeCell ref="C18:E18"/>
    <mergeCell ref="A70:A73"/>
    <mergeCell ref="B70:B73"/>
    <mergeCell ref="C70:E70"/>
    <mergeCell ref="C71:E71"/>
    <mergeCell ref="C72:E72"/>
    <mergeCell ref="C73:E73"/>
    <mergeCell ref="A66:A69"/>
    <mergeCell ref="B66:B69"/>
    <mergeCell ref="C66:E66"/>
    <mergeCell ref="C67:E67"/>
    <mergeCell ref="C68:E68"/>
    <mergeCell ref="C69:E69"/>
    <mergeCell ref="A59:A65"/>
    <mergeCell ref="B59:B62"/>
    <mergeCell ref="C59:E59"/>
    <mergeCell ref="C60:E60"/>
    <mergeCell ref="C61:E61"/>
    <mergeCell ref="C62:E62"/>
    <mergeCell ref="B63:B65"/>
    <mergeCell ref="C63:E63"/>
    <mergeCell ref="C64:E64"/>
    <mergeCell ref="C65:E65"/>
    <mergeCell ref="A1:Q1"/>
    <mergeCell ref="F49:N49"/>
    <mergeCell ref="P49:P50"/>
    <mergeCell ref="A51:E51"/>
    <mergeCell ref="A52:A58"/>
    <mergeCell ref="B52:B55"/>
    <mergeCell ref="C52:E52"/>
    <mergeCell ref="C53:E53"/>
    <mergeCell ref="C54:E54"/>
    <mergeCell ref="C55:E55"/>
    <mergeCell ref="B56:B58"/>
    <mergeCell ref="C56:E56"/>
    <mergeCell ref="C57:E57"/>
    <mergeCell ref="C58:E58"/>
    <mergeCell ref="F9:N9"/>
    <mergeCell ref="P9:P10"/>
  </mergeCells>
  <phoneticPr fontId="4"/>
  <pageMargins left="0.7" right="0.7" top="0.75" bottom="0.75" header="0.3" footer="0.3"/>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BB9D-EE1B-4C71-8BD2-3220BC1FFF4B}">
  <sheetPr codeName="Sheet4">
    <pageSetUpPr fitToPage="1"/>
  </sheetPr>
  <dimension ref="A1:AL52"/>
  <sheetViews>
    <sheetView view="pageBreakPreview" zoomScale="40" zoomScaleNormal="60" zoomScaleSheetLayoutView="40" workbookViewId="0">
      <selection sqref="A1:AG1"/>
    </sheetView>
  </sheetViews>
  <sheetFormatPr defaultColWidth="11.25" defaultRowHeight="18.75" x14ac:dyDescent="0.4"/>
  <cols>
    <col min="1" max="32" width="11.25" style="9"/>
    <col min="33" max="33" width="3.25" style="9" customWidth="1"/>
    <col min="34" max="16384" width="11.25" style="9"/>
  </cols>
  <sheetData>
    <row r="1" spans="1:38" ht="24" customHeight="1" x14ac:dyDescent="0.4">
      <c r="A1" s="301" t="s">
        <v>162</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14"/>
      <c r="AI1" s="14"/>
      <c r="AJ1" s="14"/>
      <c r="AK1" s="14"/>
      <c r="AL1" s="14"/>
    </row>
    <row r="2" spans="1:38" ht="30" customHeight="1" x14ac:dyDescent="0.4">
      <c r="A2" s="18" t="s">
        <v>163</v>
      </c>
    </row>
    <row r="3" spans="1:38" ht="30" customHeight="1" x14ac:dyDescent="0.4">
      <c r="A3" s="25" t="s">
        <v>164</v>
      </c>
    </row>
    <row r="4" spans="1:38" ht="31.5" customHeight="1" x14ac:dyDescent="0.4">
      <c r="A4" s="18" t="s">
        <v>165</v>
      </c>
      <c r="I4" s="10"/>
      <c r="J4" s="10"/>
      <c r="L4" s="18" t="s">
        <v>166</v>
      </c>
      <c r="T4" s="10"/>
      <c r="U4" s="10"/>
      <c r="W4" s="18" t="s">
        <v>167</v>
      </c>
      <c r="AE4" s="10"/>
      <c r="AF4" s="10"/>
      <c r="AK4" s="10"/>
      <c r="AL4" s="10"/>
    </row>
    <row r="5" spans="1:38" ht="66" customHeight="1" x14ac:dyDescent="0.4">
      <c r="A5" s="323" t="s">
        <v>168</v>
      </c>
      <c r="B5" s="323"/>
      <c r="C5" s="323"/>
      <c r="D5" s="323"/>
      <c r="E5" s="323"/>
      <c r="F5" s="323"/>
      <c r="G5" s="323"/>
      <c r="H5" s="323"/>
      <c r="I5" s="323"/>
      <c r="J5" s="323"/>
      <c r="L5" s="323" t="s">
        <v>168</v>
      </c>
      <c r="M5" s="323"/>
      <c r="N5" s="323"/>
      <c r="O5" s="323"/>
      <c r="P5" s="323"/>
      <c r="Q5" s="323"/>
      <c r="R5" s="323"/>
      <c r="S5" s="323"/>
      <c r="T5" s="323"/>
      <c r="U5" s="323"/>
      <c r="W5" s="323" t="s">
        <v>168</v>
      </c>
      <c r="X5" s="323"/>
      <c r="Y5" s="323"/>
      <c r="Z5" s="323"/>
      <c r="AA5" s="323"/>
      <c r="AB5" s="323"/>
      <c r="AC5" s="323"/>
      <c r="AD5" s="323"/>
      <c r="AE5" s="323"/>
      <c r="AF5" s="323"/>
      <c r="AK5" s="10"/>
      <c r="AL5" s="10"/>
    </row>
    <row r="6" spans="1:38" ht="30" customHeight="1" x14ac:dyDescent="0.4">
      <c r="J6" s="10"/>
    </row>
    <row r="7" spans="1:38" ht="30" customHeight="1" x14ac:dyDescent="0.4"/>
    <row r="8" spans="1:38" ht="30" customHeight="1" x14ac:dyDescent="0.4"/>
    <row r="9" spans="1:38" ht="30" customHeight="1" x14ac:dyDescent="0.4"/>
    <row r="10" spans="1:38" ht="30" customHeight="1" x14ac:dyDescent="0.4"/>
    <row r="11" spans="1:38" ht="30" customHeight="1" x14ac:dyDescent="0.4"/>
    <row r="12" spans="1:38" ht="30" customHeight="1" x14ac:dyDescent="0.4"/>
    <row r="13" spans="1:38" ht="30" customHeight="1" x14ac:dyDescent="0.4">
      <c r="AI13" s="13"/>
    </row>
    <row r="14" spans="1:38" ht="30" customHeight="1" x14ac:dyDescent="0.4"/>
    <row r="15" spans="1:38" ht="30" customHeight="1" x14ac:dyDescent="0.4"/>
    <row r="16" spans="1:38" ht="30" customHeight="1" x14ac:dyDescent="0.4"/>
    <row r="17" spans="1:38" ht="30" customHeight="1" x14ac:dyDescent="0.4">
      <c r="R17" s="13"/>
    </row>
    <row r="18" spans="1:38" ht="30" customHeight="1" x14ac:dyDescent="0.4"/>
    <row r="19" spans="1:38" ht="30" customHeight="1" x14ac:dyDescent="0.4"/>
    <row r="20" spans="1:38" ht="30" customHeight="1" x14ac:dyDescent="0.4"/>
    <row r="21" spans="1:38" ht="30" customHeight="1" x14ac:dyDescent="0.4"/>
    <row r="22" spans="1:38" ht="30" customHeight="1" x14ac:dyDescent="0.4"/>
    <row r="23" spans="1:38" ht="30" customHeight="1" x14ac:dyDescent="0.4"/>
    <row r="24" spans="1:38" ht="30" customHeight="1" x14ac:dyDescent="0.4"/>
    <row r="25" spans="1:38" ht="30" customHeight="1" x14ac:dyDescent="0.4">
      <c r="B25" s="46" t="s">
        <v>169</v>
      </c>
    </row>
    <row r="26" spans="1:38" ht="30" customHeight="1" x14ac:dyDescent="0.4">
      <c r="Z26" s="10"/>
      <c r="AA26" s="10"/>
      <c r="AK26" s="10"/>
      <c r="AL26" s="10"/>
    </row>
    <row r="27" spans="1:38" ht="30" customHeight="1" x14ac:dyDescent="0.4">
      <c r="Z27" s="10"/>
      <c r="AA27" s="10"/>
      <c r="AK27" s="10"/>
      <c r="AL27" s="10"/>
    </row>
    <row r="28" spans="1:38" ht="30" customHeight="1" x14ac:dyDescent="0.4">
      <c r="A28" s="18" t="s">
        <v>170</v>
      </c>
    </row>
    <row r="29" spans="1:38" ht="30" customHeight="1" x14ac:dyDescent="0.4">
      <c r="A29" s="25" t="s">
        <v>164</v>
      </c>
    </row>
    <row r="30" spans="1:38" ht="31.5" customHeight="1" x14ac:dyDescent="0.4">
      <c r="A30" s="18" t="s">
        <v>165</v>
      </c>
      <c r="I30" s="10"/>
      <c r="J30" s="10"/>
      <c r="L30" s="18" t="s">
        <v>166</v>
      </c>
      <c r="T30" s="10"/>
      <c r="U30" s="10"/>
      <c r="W30" s="18" t="s">
        <v>167</v>
      </c>
      <c r="AE30" s="10"/>
      <c r="AF30" s="10"/>
      <c r="AK30" s="10"/>
      <c r="AL30" s="10"/>
    </row>
    <row r="31" spans="1:38" ht="66" customHeight="1" x14ac:dyDescent="0.4">
      <c r="A31" s="323" t="s">
        <v>171</v>
      </c>
      <c r="B31" s="323"/>
      <c r="C31" s="323"/>
      <c r="D31" s="323"/>
      <c r="E31" s="323"/>
      <c r="F31" s="323"/>
      <c r="G31" s="323"/>
      <c r="H31" s="323"/>
      <c r="I31" s="323"/>
      <c r="J31" s="323"/>
      <c r="L31" s="323" t="s">
        <v>171</v>
      </c>
      <c r="M31" s="323"/>
      <c r="N31" s="323"/>
      <c r="O31" s="323"/>
      <c r="P31" s="323"/>
      <c r="Q31" s="323"/>
      <c r="R31" s="323"/>
      <c r="S31" s="323"/>
      <c r="T31" s="323"/>
      <c r="U31" s="323"/>
      <c r="W31" s="323" t="s">
        <v>171</v>
      </c>
      <c r="X31" s="323"/>
      <c r="Y31" s="323"/>
      <c r="Z31" s="323"/>
      <c r="AA31" s="323"/>
      <c r="AB31" s="323"/>
      <c r="AC31" s="323"/>
      <c r="AD31" s="323"/>
      <c r="AE31" s="323"/>
      <c r="AF31" s="323"/>
      <c r="AK31" s="10"/>
      <c r="AL31" s="10"/>
    </row>
    <row r="32" spans="1:38" ht="30" customHeight="1" x14ac:dyDescent="0.4">
      <c r="J32" s="10"/>
    </row>
    <row r="33" spans="18:35" ht="30" customHeight="1" x14ac:dyDescent="0.4"/>
    <row r="34" spans="18:35" ht="30" customHeight="1" x14ac:dyDescent="0.4"/>
    <row r="35" spans="18:35" ht="30" customHeight="1" x14ac:dyDescent="0.4"/>
    <row r="36" spans="18:35" ht="30" customHeight="1" x14ac:dyDescent="0.4"/>
    <row r="37" spans="18:35" ht="30" customHeight="1" x14ac:dyDescent="0.4"/>
    <row r="38" spans="18:35" ht="30" customHeight="1" x14ac:dyDescent="0.4"/>
    <row r="39" spans="18:35" ht="30" customHeight="1" x14ac:dyDescent="0.4">
      <c r="AI39" s="13"/>
    </row>
    <row r="40" spans="18:35" ht="30" customHeight="1" x14ac:dyDescent="0.4"/>
    <row r="41" spans="18:35" ht="30" customHeight="1" x14ac:dyDescent="0.4"/>
    <row r="42" spans="18:35" ht="30" customHeight="1" x14ac:dyDescent="0.4"/>
    <row r="43" spans="18:35" ht="30" customHeight="1" x14ac:dyDescent="0.4">
      <c r="R43" s="13"/>
    </row>
    <row r="44" spans="18:35" ht="30" customHeight="1" x14ac:dyDescent="0.4"/>
    <row r="45" spans="18:35" ht="30" customHeight="1" x14ac:dyDescent="0.4"/>
    <row r="46" spans="18:35" ht="30" customHeight="1" x14ac:dyDescent="0.4"/>
    <row r="47" spans="18:35" ht="30" customHeight="1" x14ac:dyDescent="0.4"/>
    <row r="48" spans="18:35" ht="30" customHeight="1" x14ac:dyDescent="0.4"/>
    <row r="49" spans="2:38" ht="30" customHeight="1" x14ac:dyDescent="0.4"/>
    <row r="50" spans="2:38" ht="30" customHeight="1" x14ac:dyDescent="0.4"/>
    <row r="51" spans="2:38" ht="30" customHeight="1" x14ac:dyDescent="0.4">
      <c r="B51" s="46" t="s">
        <v>169</v>
      </c>
    </row>
    <row r="52" spans="2:38" ht="30" customHeight="1" x14ac:dyDescent="0.4">
      <c r="Z52" s="10"/>
      <c r="AA52" s="10"/>
      <c r="AK52" s="10"/>
      <c r="AL52" s="10"/>
    </row>
  </sheetData>
  <mergeCells count="7">
    <mergeCell ref="A1:AG1"/>
    <mergeCell ref="A5:J5"/>
    <mergeCell ref="L5:U5"/>
    <mergeCell ref="W5:AF5"/>
    <mergeCell ref="A31:J31"/>
    <mergeCell ref="L31:U31"/>
    <mergeCell ref="W31:AF31"/>
  </mergeCells>
  <phoneticPr fontId="4"/>
  <pageMargins left="0.7" right="0.7" top="0.75" bottom="0.75" header="0.3" footer="0.3"/>
  <pageSetup paperSize="9" scale="30" orientation="landscape" r:id="rId1"/>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8d0bff-565e-4717-9be0-a546fc27ad9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DFE6AF60DC5341AD46DCFE4748D7A3" ma:contentTypeVersion="10" ma:contentTypeDescription="Create a new document." ma:contentTypeScope="" ma:versionID="fc500b07039b077404be0c5d38e3e3cb">
  <xsd:schema xmlns:xsd="http://www.w3.org/2001/XMLSchema" xmlns:xs="http://www.w3.org/2001/XMLSchema" xmlns:p="http://schemas.microsoft.com/office/2006/metadata/properties" xmlns:ns2="148d0bff-565e-4717-9be0-a546fc27ad93" targetNamespace="http://schemas.microsoft.com/office/2006/metadata/properties" ma:root="true" ma:fieldsID="4af000e6119a85956ed2415098e553af" ns2:_="">
    <xsd:import namespace="148d0bff-565e-4717-9be0-a546fc27ad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8d0bff-565e-4717-9be0-a546fc27ad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13E799-42CD-488F-A988-C30BA012B770}">
  <ds:schemaRefs>
    <ds:schemaRef ds:uri="http://schemas.microsoft.com/sharepoint/v3/contenttype/forms"/>
  </ds:schemaRefs>
</ds:datastoreItem>
</file>

<file path=customXml/itemProps2.xml><?xml version="1.0" encoding="utf-8"?>
<ds:datastoreItem xmlns:ds="http://schemas.openxmlformats.org/officeDocument/2006/customXml" ds:itemID="{990CA404-EF12-43BF-9E27-79A3DEA6F61E}">
  <ds:schemaRefs>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purl.org/dc/elements/1.1/"/>
    <ds:schemaRef ds:uri="148d0bff-565e-4717-9be0-a546fc27ad93"/>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EB19C6E6-2BD6-4328-AE2E-E6A30AF96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8d0bff-565e-4717-9be0-a546fc27a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収支計画書</vt:lpstr>
      <vt:lpstr>収支計画書_支援計画詳細</vt:lpstr>
      <vt:lpstr>収支計画書_時間単価テーブル</vt:lpstr>
      <vt:lpstr>【令和５年度採択事業者必須】前年度収支計画記載書</vt:lpstr>
      <vt:lpstr>【参考】収支計画に係るグラフ</vt:lpstr>
      <vt:lpstr>【参考】収支計画に係るグラフ!Print_Area</vt:lpstr>
      <vt:lpstr>【令和５年度採択事業者必須】前年度収支計画記載書!Print_Area</vt:lpstr>
      <vt:lpstr>収支計画書!Print_Area</vt:lpstr>
      <vt:lpstr>収支計画書_支援計画詳細!Print_Area</vt:lpstr>
      <vt:lpstr>収支計画書_時間単価テーブル!Print_Area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Sakura Nakadozono</dc:creator>
  <cp:keywords/>
  <dc:description/>
  <cp:lastModifiedBy>Shin Hanashita (JP)</cp:lastModifiedBy>
  <cp:revision/>
  <dcterms:created xsi:type="dcterms:W3CDTF">2020-04-14T01:58:47Z</dcterms:created>
  <dcterms:modified xsi:type="dcterms:W3CDTF">2025-04-03T00:02:52Z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0x01010040DFE6AF60DC5341AD46DCFE4748D7A3</vt:lpwstr>
  </property>
  <property fmtid="{D5CDD505-2E9C-101B-9397-08002B2CF9AE}" pid="3" name="MediaServiceImageTags">
    <vt:lpwstr/>
  </property>
</Properties>
</file>