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66925"/>
  <mc:AlternateContent xmlns:mc="http://schemas.openxmlformats.org/markup-compatibility/2006">
    <mc:Choice Requires="x15">
      <x15ac:absPath xmlns:x15ac="http://schemas.microsoft.com/office/spreadsheetml/2010/11/ac" url="G:\共有ドライブ\JP Cons CABINET OFFICE - Government of Japan\２.Job\50002612-Y0XX_地域デジタル化支援促進事業\3. 作業等\01_本事業に関する公募及び説明会の開催\01_公募関連書類\HP公開用\"/>
    </mc:Choice>
  </mc:AlternateContent>
  <xr:revisionPtr revIDLastSave="0" documentId="13_ncr:1_{28781D19-AB6E-4BFF-9452-60C0EBFEBA6D}" xr6:coauthVersionLast="47" xr6:coauthVersionMax="47" xr10:uidLastSave="{00000000-0000-0000-0000-000000000000}"/>
  <bookViews>
    <workbookView xWindow="-120" yWindow="-120" windowWidth="29040" windowHeight="17520" xr2:uid="{11696CE1-6769-479C-9894-C73B49A8B339}"/>
  </bookViews>
  <sheets>
    <sheet name="収支計画書" sheetId="6" r:id="rId1"/>
    <sheet name="収支計画書_支援計画詳細" sheetId="1" r:id="rId2"/>
    <sheet name="収支計画書_時間単価テーブル" sheetId="7" r:id="rId3"/>
    <sheet name="【参考】収支計画に係るグラフ" sheetId="4" r:id="rId4"/>
  </sheets>
  <definedNames>
    <definedName name="_xlnm.Print_Area" localSheetId="3">【参考】収支計画に係るグラフ!$A$1:$AG$27</definedName>
    <definedName name="_xlnm.Print_Area" localSheetId="0">収支計画書!$A$1:$AJ$36</definedName>
    <definedName name="_xlnm.Print_Area" localSheetId="1">収支計画書_支援計画詳細!$A$1:$Q$41</definedName>
    <definedName name="_xlnm.Print_Area" localSheetId="2">収支計画書_時間単価テーブル!$A$1:$H$19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0" i="1" l="1"/>
  <c r="F37" i="1"/>
  <c r="J36" i="1"/>
  <c r="P36" i="1" s="1"/>
  <c r="P35" i="1"/>
  <c r="O35" i="1"/>
  <c r="F35" i="1"/>
  <c r="O34" i="1"/>
  <c r="O33" i="1"/>
  <c r="F33" i="1"/>
  <c r="P29" i="1"/>
  <c r="P28" i="1"/>
  <c r="P27" i="1"/>
  <c r="P26" i="1"/>
  <c r="F26" i="1"/>
  <c r="F27" i="1"/>
  <c r="F28" i="1"/>
  <c r="AC36" i="6"/>
  <c r="U34" i="6"/>
  <c r="U33" i="6"/>
  <c r="U36" i="6" s="1"/>
  <c r="M36" i="6"/>
  <c r="E36" i="6"/>
  <c r="AC34" i="6"/>
  <c r="M34" i="6"/>
  <c r="E34" i="6"/>
  <c r="AC33" i="6"/>
  <c r="M33" i="6"/>
  <c r="E33" i="6"/>
  <c r="AA30" i="6"/>
  <c r="K28" i="6"/>
  <c r="K21" i="6"/>
  <c r="AE31" i="6"/>
  <c r="W31" i="6"/>
  <c r="O31" i="6"/>
  <c r="G31" i="6"/>
  <c r="S16" i="6"/>
  <c r="M18" i="6"/>
  <c r="T16" i="6"/>
  <c r="S30" i="6"/>
  <c r="AI30" i="6"/>
  <c r="AI21" i="6"/>
  <c r="AC18" i="6"/>
  <c r="U18" i="6"/>
  <c r="E18" i="6"/>
  <c r="D18" i="6"/>
  <c r="C18" i="6"/>
  <c r="D11" i="6"/>
  <c r="C11" i="6"/>
  <c r="C17" i="6"/>
  <c r="H16" i="6"/>
  <c r="G16" i="6"/>
  <c r="W16" i="6"/>
  <c r="AA13" i="6"/>
  <c r="AB13" i="6"/>
  <c r="AJ13" i="6"/>
  <c r="AI13" i="6"/>
  <c r="X16" i="6"/>
  <c r="L16" i="6"/>
  <c r="K16" i="6"/>
  <c r="P16" i="6"/>
  <c r="AA38" i="1"/>
  <c r="Z38" i="1"/>
  <c r="Y38" i="1"/>
  <c r="X38" i="1"/>
  <c r="W38" i="1"/>
  <c r="V38" i="1"/>
  <c r="U38" i="1"/>
  <c r="T38" i="1"/>
  <c r="AB34" i="1"/>
  <c r="AA34" i="1"/>
  <c r="Z34" i="1"/>
  <c r="Y34" i="1"/>
  <c r="X34" i="1"/>
  <c r="W34" i="1"/>
  <c r="V34" i="1"/>
  <c r="U34" i="1"/>
  <c r="T34" i="1"/>
  <c r="S35" i="1"/>
  <c r="T35" i="1" s="1"/>
  <c r="U35" i="1" s="1"/>
  <c r="V35" i="1" s="1"/>
  <c r="W35" i="1" s="1"/>
  <c r="X35" i="1" s="1"/>
  <c r="Y35" i="1" s="1"/>
  <c r="Z35" i="1" s="1"/>
  <c r="AA35" i="1" s="1"/>
  <c r="AB35" i="1" s="1"/>
  <c r="X29" i="1"/>
  <c r="Y29" i="1" s="1"/>
  <c r="Z29" i="1" s="1"/>
  <c r="AA29" i="1" s="1"/>
  <c r="AB29" i="1" s="1"/>
  <c r="X28" i="1"/>
  <c r="W29" i="1"/>
  <c r="V29" i="1"/>
  <c r="U29" i="1"/>
  <c r="T29" i="1"/>
  <c r="S29" i="1"/>
  <c r="S22" i="1"/>
  <c r="U28" i="1"/>
  <c r="T28" i="1"/>
  <c r="V28" i="1"/>
  <c r="W28" i="1" s="1"/>
  <c r="Y28" i="1" s="1"/>
  <c r="Z28" i="1" s="1"/>
  <c r="AA28" i="1" s="1"/>
  <c r="AB28" i="1" s="1"/>
  <c r="S28" i="1"/>
  <c r="S21" i="1"/>
  <c r="T21" i="1" s="1"/>
  <c r="U21" i="1" s="1"/>
  <c r="V21" i="1" s="1"/>
  <c r="W21" i="1" s="1"/>
  <c r="X21" i="1" s="1"/>
  <c r="Y21" i="1" s="1"/>
  <c r="Z21" i="1" s="1"/>
  <c r="AA21" i="1" s="1"/>
  <c r="AB21" i="1" s="1"/>
  <c r="P18" i="1"/>
  <c r="O28" i="1"/>
  <c r="N28" i="1"/>
  <c r="M28" i="1"/>
  <c r="L28" i="1"/>
  <c r="K28" i="1"/>
  <c r="J28" i="1"/>
  <c r="I28" i="1"/>
  <c r="H28" i="1"/>
  <c r="G28" i="1"/>
  <c r="AJ16" i="6"/>
  <c r="AI16" i="6"/>
  <c r="AF16" i="6"/>
  <c r="AE16" i="6"/>
  <c r="O16" i="6"/>
  <c r="AJ15" i="6"/>
  <c r="AI15" i="6"/>
  <c r="Z15" i="6"/>
  <c r="AB15" i="6" s="1"/>
  <c r="Z14" i="6"/>
  <c r="AB14" i="6" s="1"/>
  <c r="Y15" i="6"/>
  <c r="AA15" i="6" s="1"/>
  <c r="Y14" i="6"/>
  <c r="AA14" i="6" s="1"/>
  <c r="T15" i="6"/>
  <c r="S15" i="6"/>
  <c r="J15" i="6"/>
  <c r="L15" i="6" s="1"/>
  <c r="J14" i="6"/>
  <c r="L14" i="6" s="1"/>
  <c r="I15" i="6"/>
  <c r="K15" i="6" s="1"/>
  <c r="I14" i="6"/>
  <c r="K14" i="6" s="1"/>
  <c r="N35" i="1"/>
  <c r="M35" i="1"/>
  <c r="L35" i="1"/>
  <c r="L39" i="1" s="1"/>
  <c r="K35" i="1"/>
  <c r="J35" i="1"/>
  <c r="I35" i="1"/>
  <c r="H35" i="1"/>
  <c r="G35" i="1"/>
  <c r="F34" i="1"/>
  <c r="P32" i="1"/>
  <c r="F29" i="1"/>
  <c r="P25" i="1"/>
  <c r="P23" i="1"/>
  <c r="O22" i="1"/>
  <c r="N22" i="1"/>
  <c r="M22" i="1"/>
  <c r="L22" i="1"/>
  <c r="K22" i="1"/>
  <c r="J22" i="1"/>
  <c r="I22" i="1"/>
  <c r="H22" i="1"/>
  <c r="G22" i="1"/>
  <c r="F22" i="1"/>
  <c r="P21" i="1"/>
  <c r="P20" i="1"/>
  <c r="P19" i="1"/>
  <c r="F18" i="7"/>
  <c r="F17" i="7"/>
  <c r="F16" i="7"/>
  <c r="F15" i="7"/>
  <c r="F14" i="7"/>
  <c r="F13" i="7"/>
  <c r="F12" i="7"/>
  <c r="F11" i="7"/>
  <c r="F10" i="7"/>
  <c r="F9" i="7"/>
  <c r="C9" i="7"/>
  <c r="C18" i="7"/>
  <c r="C17" i="7"/>
  <c r="C16" i="7"/>
  <c r="C15" i="7"/>
  <c r="C14" i="7"/>
  <c r="C13" i="7"/>
  <c r="C12" i="7"/>
  <c r="C11" i="7"/>
  <c r="C10" i="7"/>
  <c r="C32" i="6"/>
  <c r="AA25" i="6"/>
  <c r="AA24" i="6"/>
  <c r="AA23" i="6"/>
  <c r="D17" i="6"/>
  <c r="C35" i="6"/>
  <c r="AA29" i="6"/>
  <c r="AA28" i="6"/>
  <c r="AA27" i="6"/>
  <c r="AA26" i="6"/>
  <c r="AA22" i="6"/>
  <c r="AA21" i="6"/>
  <c r="S21" i="6"/>
  <c r="S22" i="6"/>
  <c r="S23" i="6"/>
  <c r="S24" i="6"/>
  <c r="S25" i="6"/>
  <c r="S26" i="6"/>
  <c r="S27" i="6"/>
  <c r="S28" i="6"/>
  <c r="S29" i="6"/>
  <c r="H13" i="1"/>
  <c r="Z13" i="6"/>
  <c r="J13" i="6"/>
  <c r="L13" i="6" s="1"/>
  <c r="Y13" i="6"/>
  <c r="I13" i="6"/>
  <c r="K13" i="6" s="1"/>
  <c r="D32" i="6"/>
  <c r="AI29" i="6"/>
  <c r="AI28" i="6"/>
  <c r="AI27" i="6"/>
  <c r="AI26" i="6"/>
  <c r="AI25" i="6"/>
  <c r="AI24" i="6"/>
  <c r="AI23" i="6"/>
  <c r="AI22" i="6"/>
  <c r="AJ14" i="6"/>
  <c r="AI14" i="6"/>
  <c r="T14" i="6"/>
  <c r="S14" i="6"/>
  <c r="T13" i="6"/>
  <c r="S13" i="6"/>
  <c r="AB16" i="6" l="1"/>
  <c r="K39" i="1"/>
  <c r="J39" i="1"/>
  <c r="M39" i="1"/>
  <c r="O39" i="1"/>
  <c r="G39" i="1"/>
  <c r="H39" i="1"/>
  <c r="I39" i="1"/>
  <c r="N39" i="1"/>
  <c r="F39" i="1"/>
  <c r="S39" i="1" s="1"/>
  <c r="T39" i="1" s="1"/>
  <c r="U39" i="1" s="1"/>
  <c r="V39" i="1" s="1"/>
  <c r="W39" i="1" s="1"/>
  <c r="X39" i="1" s="1"/>
  <c r="Y39" i="1" s="1"/>
  <c r="Z39" i="1" s="1"/>
  <c r="AA39" i="1" s="1"/>
  <c r="AB39" i="1" s="1"/>
  <c r="F36" i="1"/>
  <c r="S36" i="1" s="1"/>
  <c r="T36" i="1" s="1"/>
  <c r="U36" i="1" s="1"/>
  <c r="V36" i="1" s="1"/>
  <c r="W36" i="1" s="1"/>
  <c r="X36" i="1" s="1"/>
  <c r="Y36" i="1" s="1"/>
  <c r="Z36" i="1" s="1"/>
  <c r="AA36" i="1" s="1"/>
  <c r="P22" i="1"/>
  <c r="AA16" i="6"/>
  <c r="P39" i="1" l="1"/>
  <c r="K22" i="6"/>
  <c r="K23" i="6"/>
  <c r="K24" i="6"/>
  <c r="K25" i="6"/>
  <c r="K26" i="6"/>
  <c r="K27" i="6"/>
  <c r="K30" i="6"/>
  <c r="K29" i="6"/>
  <c r="S19" i="1" l="1"/>
  <c r="T19" i="1" s="1"/>
  <c r="U19" i="1" s="1"/>
  <c r="V19" i="1" s="1"/>
  <c r="W19" i="1" s="1"/>
  <c r="X19" i="1" s="1"/>
  <c r="Y19" i="1" s="1"/>
  <c r="Z19" i="1" s="1"/>
  <c r="AA19" i="1" s="1"/>
  <c r="AB19" i="1" s="1"/>
  <c r="S20" i="1"/>
  <c r="T20" i="1" s="1"/>
  <c r="U20" i="1" s="1"/>
  <c r="V20" i="1" s="1"/>
  <c r="W20" i="1" s="1"/>
  <c r="X20" i="1" s="1"/>
  <c r="Y20" i="1" s="1"/>
  <c r="Z20" i="1" s="1"/>
  <c r="AA20" i="1" s="1"/>
  <c r="AB20" i="1" s="1"/>
  <c r="P31" i="1"/>
  <c r="N34" i="1"/>
  <c r="M34" i="1"/>
  <c r="L34" i="1"/>
  <c r="K34" i="1"/>
  <c r="J34" i="1"/>
  <c r="I34" i="1"/>
  <c r="H34" i="1"/>
  <c r="G34" i="1"/>
  <c r="N33" i="1"/>
  <c r="M33" i="1"/>
  <c r="L33" i="1"/>
  <c r="K33" i="1"/>
  <c r="J33" i="1"/>
  <c r="I33" i="1"/>
  <c r="I36" i="1" s="1"/>
  <c r="H33" i="1"/>
  <c r="H36" i="1" s="1"/>
  <c r="G33" i="1"/>
  <c r="S34" i="1"/>
  <c r="M36" i="1" l="1"/>
  <c r="N36" i="1"/>
  <c r="K36" i="1"/>
  <c r="L36" i="1"/>
  <c r="O36" i="1"/>
  <c r="AB36" i="1" s="1"/>
  <c r="G36" i="1"/>
  <c r="S33" i="1"/>
  <c r="T33" i="1" s="1"/>
  <c r="U33" i="1" s="1"/>
  <c r="V33" i="1" s="1"/>
  <c r="W33" i="1" s="1"/>
  <c r="X33" i="1" s="1"/>
  <c r="Y33" i="1" s="1"/>
  <c r="Z33" i="1" s="1"/>
  <c r="AA33" i="1" s="1"/>
  <c r="AB33" i="1" s="1"/>
  <c r="C19" i="6"/>
  <c r="C33" i="6" s="1"/>
  <c r="D19" i="6"/>
  <c r="D33" i="6" s="1"/>
  <c r="D34" i="6" s="1"/>
  <c r="D36" i="6" s="1"/>
  <c r="P34" i="1"/>
  <c r="P33" i="1"/>
  <c r="J7" i="1" l="1"/>
  <c r="C34" i="6"/>
  <c r="C36" i="6" s="1"/>
  <c r="P30" i="1"/>
  <c r="O27" i="1"/>
  <c r="N27" i="1"/>
  <c r="M27" i="1"/>
  <c r="L27" i="1"/>
  <c r="K27" i="1"/>
  <c r="J27" i="1"/>
  <c r="I27" i="1"/>
  <c r="H27" i="1"/>
  <c r="G27" i="1"/>
  <c r="S27" i="1"/>
  <c r="O26" i="1"/>
  <c r="N26" i="1"/>
  <c r="M26" i="1"/>
  <c r="L26" i="1"/>
  <c r="K26" i="1"/>
  <c r="J26" i="1"/>
  <c r="I26" i="1"/>
  <c r="H26" i="1"/>
  <c r="G26" i="1"/>
  <c r="S26" i="1"/>
  <c r="T26" i="1" s="1"/>
  <c r="U26" i="1" s="1"/>
  <c r="V26" i="1" s="1"/>
  <c r="W26" i="1" s="1"/>
  <c r="X26" i="1" s="1"/>
  <c r="Y26" i="1" s="1"/>
  <c r="T22" i="1"/>
  <c r="U22" i="1" s="1"/>
  <c r="P24" i="1"/>
  <c r="N29" i="1" l="1"/>
  <c r="O29" i="1"/>
  <c r="G29" i="1"/>
  <c r="H29" i="1"/>
  <c r="I29" i="1"/>
  <c r="J29" i="1"/>
  <c r="K29" i="1"/>
  <c r="L29" i="1"/>
  <c r="M29" i="1"/>
  <c r="Z26" i="1"/>
  <c r="AA26" i="1"/>
  <c r="AB26" i="1" s="1"/>
  <c r="T27" i="1"/>
  <c r="U27" i="1" s="1"/>
  <c r="V27" i="1" s="1"/>
  <c r="W27" i="1" s="1"/>
  <c r="X27" i="1" s="1"/>
  <c r="Y27" i="1" s="1"/>
  <c r="Z27" i="1" s="1"/>
  <c r="AA27" i="1" s="1"/>
  <c r="AB27" i="1" s="1"/>
  <c r="O37" i="1"/>
  <c r="M37" i="1"/>
  <c r="L37" i="1"/>
  <c r="K37" i="1"/>
  <c r="M38" i="1"/>
  <c r="I37" i="1"/>
  <c r="K38" i="1"/>
  <c r="J38" i="1"/>
  <c r="I38" i="1"/>
  <c r="H38" i="1"/>
  <c r="F38" i="1"/>
  <c r="L38" i="1"/>
  <c r="H37" i="1"/>
  <c r="G38" i="1"/>
  <c r="N37" i="1"/>
  <c r="O38" i="1"/>
  <c r="AB38" i="1" s="1"/>
  <c r="N38" i="1"/>
  <c r="J37" i="1"/>
  <c r="G37" i="1"/>
  <c r="H40" i="1" l="1"/>
  <c r="L40" i="1"/>
  <c r="G40" i="1"/>
  <c r="P37" i="1"/>
  <c r="J40" i="1"/>
  <c r="I40" i="1"/>
  <c r="K40" i="1"/>
  <c r="N40" i="1"/>
  <c r="M40" i="1"/>
  <c r="O40" i="1"/>
  <c r="S38" i="1"/>
  <c r="P38" i="1"/>
  <c r="S40" i="1"/>
  <c r="T40" i="1" s="1"/>
  <c r="U40" i="1" s="1"/>
  <c r="V40" i="1" s="1"/>
  <c r="W40" i="1" s="1"/>
  <c r="X40" i="1" s="1"/>
  <c r="Y40" i="1" s="1"/>
  <c r="Z40" i="1" s="1"/>
  <c r="AA40" i="1" s="1"/>
  <c r="S37" i="1"/>
  <c r="T37" i="1" s="1"/>
  <c r="U37" i="1" s="1"/>
  <c r="V37" i="1" s="1"/>
  <c r="W37" i="1" s="1"/>
  <c r="X37" i="1" s="1"/>
  <c r="Y37" i="1" s="1"/>
  <c r="Z37" i="1" s="1"/>
  <c r="AA37" i="1" s="1"/>
  <c r="AB37" i="1" s="1"/>
  <c r="AB40" i="1" l="1"/>
  <c r="P40" i="1"/>
  <c r="V22" i="1" l="1"/>
  <c r="W22" i="1" s="1"/>
  <c r="X22" i="1" s="1"/>
  <c r="Y22" i="1" s="1"/>
  <c r="Z22" i="1" s="1"/>
  <c r="AA22" i="1" s="1"/>
  <c r="AB22" i="1" s="1"/>
  <c r="J9" i="1" l="1"/>
</calcChain>
</file>

<file path=xl/sharedStrings.xml><?xml version="1.0" encoding="utf-8"?>
<sst xmlns="http://schemas.openxmlformats.org/spreadsheetml/2006/main" count="247" uniqueCount="124">
  <si>
    <t>計</t>
    <rPh sb="0" eb="1">
      <t>ケイ</t>
    </rPh>
    <phoneticPr fontId="5"/>
  </si>
  <si>
    <t>・黄色網掛け箇所に記入してください(それ以外は自動計算)</t>
    <rPh sb="1" eb="3">
      <t>キイロ</t>
    </rPh>
    <rPh sb="3" eb="5">
      <t>アミカ</t>
    </rPh>
    <rPh sb="6" eb="8">
      <t>カショ</t>
    </rPh>
    <rPh sb="9" eb="11">
      <t>キニュウ</t>
    </rPh>
    <phoneticPr fontId="5"/>
  </si>
  <si>
    <t>11月</t>
  </si>
  <si>
    <t>12月</t>
  </si>
  <si>
    <t>区分</t>
    <rPh sb="0" eb="2">
      <t>クブン</t>
    </rPh>
    <phoneticPr fontId="5"/>
  </si>
  <si>
    <t>A社</t>
    <rPh sb="1" eb="2">
      <t>シャ</t>
    </rPh>
    <phoneticPr fontId="9"/>
  </si>
  <si>
    <t>B社</t>
    <rPh sb="1" eb="2">
      <t>シャ</t>
    </rPh>
    <phoneticPr fontId="9"/>
  </si>
  <si>
    <t>一連番号</t>
    <rPh sb="0" eb="2">
      <t>イチレン</t>
    </rPh>
    <rPh sb="2" eb="4">
      <t>バンゴウ</t>
    </rPh>
    <phoneticPr fontId="9"/>
  </si>
  <si>
    <t>役職</t>
    <rPh sb="0" eb="2">
      <t>ヤクショク</t>
    </rPh>
    <phoneticPr fontId="9"/>
  </si>
  <si>
    <t>部長</t>
    <phoneticPr fontId="9"/>
  </si>
  <si>
    <t>調査役</t>
    <rPh sb="0" eb="3">
      <t>チョウサヤク</t>
    </rPh>
    <phoneticPr fontId="9"/>
  </si>
  <si>
    <t>合計</t>
    <rPh sb="0" eb="2">
      <t>ゴウケイ</t>
    </rPh>
    <phoneticPr fontId="9"/>
  </si>
  <si>
    <t>４月</t>
    <phoneticPr fontId="4"/>
  </si>
  <si>
    <t>５月</t>
    <phoneticPr fontId="4"/>
  </si>
  <si>
    <t>６月</t>
    <phoneticPr fontId="4"/>
  </si>
  <si>
    <t>７月</t>
    <phoneticPr fontId="4"/>
  </si>
  <si>
    <t>８月</t>
    <phoneticPr fontId="4"/>
  </si>
  <si>
    <t>９月</t>
    <phoneticPr fontId="4"/>
  </si>
  <si>
    <t>10月</t>
    <phoneticPr fontId="4"/>
  </si>
  <si>
    <t>・行/列の追加、関数の変更は絶対に行わないでください</t>
    <rPh sb="1" eb="2">
      <t>ギョウ</t>
    </rPh>
    <rPh sb="3" eb="4">
      <t>レツ</t>
    </rPh>
    <rPh sb="5" eb="7">
      <t>ツイカ</t>
    </rPh>
    <rPh sb="8" eb="10">
      <t>カンスウ</t>
    </rPh>
    <rPh sb="11" eb="13">
      <t>ヘンコウ</t>
    </rPh>
    <rPh sb="14" eb="16">
      <t>ゼッタイ</t>
    </rPh>
    <rPh sb="17" eb="18">
      <t>オコナ</t>
    </rPh>
    <phoneticPr fontId="5"/>
  </si>
  <si>
    <t>万円</t>
    <rPh sb="0" eb="2">
      <t>マンエン</t>
    </rPh>
    <phoneticPr fontId="4"/>
  </si>
  <si>
    <t>合計</t>
    <rPh sb="0" eb="2">
      <t>ゴウケイ</t>
    </rPh>
    <phoneticPr fontId="4"/>
  </si>
  <si>
    <t>※グラフは自動で作成されます。</t>
    <rPh sb="5" eb="7">
      <t>ジドウ</t>
    </rPh>
    <rPh sb="8" eb="10">
      <t>サクセイ</t>
    </rPh>
    <phoneticPr fontId="4"/>
  </si>
  <si>
    <t>&lt;詳細&gt;</t>
    <rPh sb="1" eb="3">
      <t>ショウサイ</t>
    </rPh>
    <phoneticPr fontId="4"/>
  </si>
  <si>
    <t>人</t>
    <rPh sb="0" eb="1">
      <t>ヒト</t>
    </rPh>
    <phoneticPr fontId="4"/>
  </si>
  <si>
    <t>１月</t>
    <rPh sb="1" eb="2">
      <t>ガツ</t>
    </rPh>
    <phoneticPr fontId="4"/>
  </si>
  <si>
    <t>※補助金額の算出のため想定される平均金額を記入してください</t>
    <rPh sb="1" eb="4">
      <t>ホジョキン</t>
    </rPh>
    <rPh sb="4" eb="5">
      <t>ガク</t>
    </rPh>
    <rPh sb="6" eb="8">
      <t>サンシュツ</t>
    </rPh>
    <rPh sb="11" eb="13">
      <t>ソウテイ</t>
    </rPh>
    <rPh sb="16" eb="18">
      <t>ヘイキン</t>
    </rPh>
    <rPh sb="18" eb="20">
      <t>キンガク</t>
    </rPh>
    <rPh sb="21" eb="23">
      <t>キニュウ</t>
    </rPh>
    <phoneticPr fontId="5"/>
  </si>
  <si>
    <t>ダミー</t>
    <phoneticPr fontId="2"/>
  </si>
  <si>
    <t>・補助金の算出式</t>
    <rPh sb="1" eb="4">
      <t>ホジョキン</t>
    </rPh>
    <rPh sb="5" eb="8">
      <t>サンシュツシキ</t>
    </rPh>
    <phoneticPr fontId="4"/>
  </si>
  <si>
    <t>※黄色網掛け箇所にのみ記入してください(白色網掛箇所は自動計算、灰色網掛箇所は事業終了後に記入の上、提出いただきます)</t>
    <rPh sb="1" eb="3">
      <t>キイロ</t>
    </rPh>
    <rPh sb="3" eb="5">
      <t>アミカ</t>
    </rPh>
    <rPh sb="6" eb="8">
      <t>カショ</t>
    </rPh>
    <rPh sb="11" eb="13">
      <t>キニュウ</t>
    </rPh>
    <rPh sb="20" eb="21">
      <t>シロ</t>
    </rPh>
    <rPh sb="21" eb="22">
      <t>イロ</t>
    </rPh>
    <rPh sb="22" eb="24">
      <t>アミガケ</t>
    </rPh>
    <rPh sb="24" eb="26">
      <t>カショ</t>
    </rPh>
    <rPh sb="32" eb="34">
      <t>ハイイロ</t>
    </rPh>
    <rPh sb="34" eb="36">
      <t>アミガケ</t>
    </rPh>
    <rPh sb="36" eb="38">
      <t>カショ</t>
    </rPh>
    <rPh sb="39" eb="41">
      <t>ジギョウ</t>
    </rPh>
    <rPh sb="41" eb="44">
      <t>シュウリョウゴ</t>
    </rPh>
    <rPh sb="45" eb="47">
      <t>キニュウ</t>
    </rPh>
    <rPh sb="48" eb="49">
      <t>ウエ</t>
    </rPh>
    <rPh sb="50" eb="52">
      <t>テイシュツ</t>
    </rPh>
    <phoneticPr fontId="5"/>
  </si>
  <si>
    <t>計画総額
(万円)</t>
    <rPh sb="0" eb="2">
      <t>ケイカク</t>
    </rPh>
    <rPh sb="2" eb="4">
      <t>ソウガク</t>
    </rPh>
    <rPh sb="6" eb="7">
      <t>マン</t>
    </rPh>
    <rPh sb="7" eb="8">
      <t>エン</t>
    </rPh>
    <phoneticPr fontId="5"/>
  </si>
  <si>
    <t>実績総額
(万円)</t>
    <rPh sb="0" eb="2">
      <t>ジッセキ</t>
    </rPh>
    <rPh sb="2" eb="4">
      <t>ソウガク</t>
    </rPh>
    <rPh sb="6" eb="7">
      <t>マン</t>
    </rPh>
    <rPh sb="7" eb="8">
      <t>エン</t>
    </rPh>
    <phoneticPr fontId="5"/>
  </si>
  <si>
    <t>計画</t>
    <rPh sb="0" eb="2">
      <t>ケイカク</t>
    </rPh>
    <phoneticPr fontId="4"/>
  </si>
  <si>
    <t>実績</t>
    <rPh sb="0" eb="2">
      <t>ジッセキ</t>
    </rPh>
    <phoneticPr fontId="4"/>
  </si>
  <si>
    <t>非役職者</t>
    <rPh sb="0" eb="4">
      <t>ヒヤクショクシャ</t>
    </rPh>
    <phoneticPr fontId="9"/>
  </si>
  <si>
    <t>収益</t>
    <rPh sb="0" eb="2">
      <t>シュウエキ</t>
    </rPh>
    <phoneticPr fontId="4"/>
  </si>
  <si>
    <t>万円</t>
    <phoneticPr fontId="4"/>
  </si>
  <si>
    <t>・補助金額合計(交付予定額)</t>
    <rPh sb="1" eb="5">
      <t>ホジョキンガク</t>
    </rPh>
    <rPh sb="5" eb="7">
      <t>ゴウケイ</t>
    </rPh>
    <rPh sb="8" eb="13">
      <t>コウフヨテイガク</t>
    </rPh>
    <phoneticPr fontId="5"/>
  </si>
  <si>
    <t>令和７年</t>
    <rPh sb="0" eb="2">
      <t>レイワ</t>
    </rPh>
    <rPh sb="3" eb="4">
      <t>ネン</t>
    </rPh>
    <phoneticPr fontId="5"/>
  </si>
  <si>
    <t>＜令和５年度 地域デジタル化支援促進事業の計画に係るグラフ＞</t>
    <rPh sb="1" eb="3">
      <t>レイワ</t>
    </rPh>
    <rPh sb="4" eb="6">
      <t>ネンド</t>
    </rPh>
    <rPh sb="21" eb="23">
      <t>ケイカク</t>
    </rPh>
    <rPh sb="24" eb="25">
      <t>カカ</t>
    </rPh>
    <phoneticPr fontId="4"/>
  </si>
  <si>
    <t>時間単価(万円)</t>
    <rPh sb="0" eb="2">
      <t>ジカン</t>
    </rPh>
    <rPh sb="2" eb="4">
      <t>タンカ</t>
    </rPh>
    <rPh sb="5" eb="7">
      <t>マンエン</t>
    </rPh>
    <phoneticPr fontId="9"/>
  </si>
  <si>
    <t>予定稼働時間(時間)</t>
    <rPh sb="0" eb="2">
      <t>ヨテイ</t>
    </rPh>
    <rPh sb="2" eb="6">
      <t>カドウジカン</t>
    </rPh>
    <rPh sb="7" eb="9">
      <t>ジカン</t>
    </rPh>
    <phoneticPr fontId="4"/>
  </si>
  <si>
    <t>【参考】その他収入(システム関連収入等)
(　　　　　　　　　　　　　　　)</t>
    <rPh sb="1" eb="3">
      <t>サンコウ</t>
    </rPh>
    <rPh sb="6" eb="7">
      <t>タ</t>
    </rPh>
    <rPh sb="7" eb="9">
      <t>シュウニュウ</t>
    </rPh>
    <rPh sb="14" eb="16">
      <t>カンレン</t>
    </rPh>
    <rPh sb="16" eb="18">
      <t>シュウニュウ</t>
    </rPh>
    <rPh sb="18" eb="19">
      <t>ナド</t>
    </rPh>
    <phoneticPr fontId="4"/>
  </si>
  <si>
    <t>※補助対象</t>
    <rPh sb="1" eb="5">
      <t>ホジョタイショウ</t>
    </rPh>
    <phoneticPr fontId="4"/>
  </si>
  <si>
    <t>　=デジタル化に係る役務提供費(人件費)×</t>
    <rPh sb="6" eb="7">
      <t>カ</t>
    </rPh>
    <rPh sb="8" eb="9">
      <t>カカ</t>
    </rPh>
    <rPh sb="10" eb="15">
      <t>エキムテイキョウヒ</t>
    </rPh>
    <rPh sb="16" eb="19">
      <t>ジンケンヒ</t>
    </rPh>
    <phoneticPr fontId="4"/>
  </si>
  <si>
    <t>②１者あたりの補助金額上限</t>
    <rPh sb="2" eb="3">
      <t>シャ</t>
    </rPh>
    <rPh sb="7" eb="10">
      <t>ホジョキン</t>
    </rPh>
    <rPh sb="10" eb="11">
      <t>ガク</t>
    </rPh>
    <rPh sb="11" eb="13">
      <t>ジョウゲン</t>
    </rPh>
    <phoneticPr fontId="4"/>
  </si>
  <si>
    <t>③ ①,②を踏まえた補助金額合計</t>
    <rPh sb="6" eb="7">
      <t>フ</t>
    </rPh>
    <rPh sb="10" eb="16">
      <t>ホジョキンガクゴウケイ</t>
    </rPh>
    <phoneticPr fontId="4"/>
  </si>
  <si>
    <t>※①,②のうち、最も低い金額が補助金額合計(交付予定額)として採用されます</t>
    <rPh sb="8" eb="9">
      <t>モット</t>
    </rPh>
    <rPh sb="10" eb="11">
      <t>ヒク</t>
    </rPh>
    <rPh sb="12" eb="14">
      <t>キンガク</t>
    </rPh>
    <rPh sb="15" eb="21">
      <t>ホジョキンガクゴウケイ</t>
    </rPh>
    <rPh sb="22" eb="27">
      <t>コウフヨテイガク</t>
    </rPh>
    <rPh sb="31" eb="33">
      <t>サイヨウ</t>
    </rPh>
    <phoneticPr fontId="5"/>
  </si>
  <si>
    <t>①契約件数に基づく補助金額合計</t>
    <rPh sb="1" eb="3">
      <t>ケイヤク</t>
    </rPh>
    <rPh sb="3" eb="5">
      <t>ケンスウ</t>
    </rPh>
    <rPh sb="13" eb="15">
      <t>ゴウケイ</t>
    </rPh>
    <phoneticPr fontId="4"/>
  </si>
  <si>
    <t>令和６年</t>
    <rPh sb="0" eb="2">
      <t>レイワ</t>
    </rPh>
    <rPh sb="3" eb="4">
      <t>ネン</t>
    </rPh>
    <phoneticPr fontId="4"/>
  </si>
  <si>
    <t>合計
【令和５年度計画】</t>
    <rPh sb="0" eb="2">
      <t>ゴウケイ</t>
    </rPh>
    <rPh sb="4" eb="6">
      <t>レイワ</t>
    </rPh>
    <rPh sb="7" eb="9">
      <t>ネンド</t>
    </rPh>
    <rPh sb="9" eb="11">
      <t>ケイカク</t>
    </rPh>
    <phoneticPr fontId="5"/>
  </si>
  <si>
    <t>契約件数(件)</t>
    <rPh sb="0" eb="2">
      <t>ケイヤク</t>
    </rPh>
    <rPh sb="2" eb="4">
      <t>ケンスウ</t>
    </rPh>
    <rPh sb="5" eb="6">
      <t>ケン</t>
    </rPh>
    <phoneticPr fontId="4"/>
  </si>
  <si>
    <t>ビジネスマッチングによる
支援件数 ※補助対象外
【令和５年度計画】</t>
    <rPh sb="13" eb="15">
      <t>シエン</t>
    </rPh>
    <rPh sb="15" eb="17">
      <t>ケンスウ</t>
    </rPh>
    <rPh sb="19" eb="21">
      <t>ホジョ</t>
    </rPh>
    <rPh sb="21" eb="23">
      <t>タイショウ</t>
    </rPh>
    <rPh sb="23" eb="24">
      <t>ガイ</t>
    </rPh>
    <rPh sb="26" eb="28">
      <t>レイワ</t>
    </rPh>
    <rPh sb="29" eb="31">
      <t>ネンド</t>
    </rPh>
    <rPh sb="31" eb="33">
      <t>ケイカク</t>
    </rPh>
    <phoneticPr fontId="5"/>
  </si>
  <si>
    <t>契約件数(計画)に
基づく補助金額(万円)</t>
    <phoneticPr fontId="4"/>
  </si>
  <si>
    <t>合計
【令和５年度計画】</t>
    <phoneticPr fontId="5"/>
  </si>
  <si>
    <t>契約件数(計画)に
基づく
１人当たり補助金額(万円)</t>
    <rPh sb="0" eb="4">
      <t>ケイヤクケンスウ</t>
    </rPh>
    <rPh sb="5" eb="7">
      <t>ケイカク</t>
    </rPh>
    <rPh sb="10" eb="11">
      <t>モト</t>
    </rPh>
    <rPh sb="15" eb="16">
      <t>ヒト</t>
    </rPh>
    <rPh sb="16" eb="17">
      <t>ア</t>
    </rPh>
    <rPh sb="19" eb="23">
      <t>ホジョキンガク</t>
    </rPh>
    <rPh sb="24" eb="26">
      <t>マンエン</t>
    </rPh>
    <phoneticPr fontId="4"/>
  </si>
  <si>
    <t>・デジタル化支援コンサルティングの契約件数(件)</t>
    <rPh sb="17" eb="21">
      <t>ケイヤクケンスウ</t>
    </rPh>
    <rPh sb="22" eb="23">
      <t>ケン</t>
    </rPh>
    <phoneticPr fontId="4"/>
  </si>
  <si>
    <t>・デジタル化支援コンサルティングの契約件数に基づく補助金額(万円)</t>
    <rPh sb="17" eb="21">
      <t>ケイヤクケンスウ</t>
    </rPh>
    <rPh sb="22" eb="23">
      <t>モト</t>
    </rPh>
    <rPh sb="25" eb="28">
      <t>ホジョキン</t>
    </rPh>
    <rPh sb="28" eb="29">
      <t>ガク</t>
    </rPh>
    <rPh sb="30" eb="32">
      <t>マンエン</t>
    </rPh>
    <phoneticPr fontId="4"/>
  </si>
  <si>
    <t>・デジタル化支援コンサルティングの契約件数に基づく１人当たり補助金額(万円)</t>
    <rPh sb="17" eb="21">
      <t>ケイヤクケンスウ</t>
    </rPh>
    <rPh sb="22" eb="23">
      <t>モト</t>
    </rPh>
    <rPh sb="26" eb="27">
      <t>ヒト</t>
    </rPh>
    <rPh sb="27" eb="28">
      <t>ア</t>
    </rPh>
    <rPh sb="30" eb="33">
      <t>ホジョキン</t>
    </rPh>
    <rPh sb="33" eb="34">
      <t>ガク</t>
    </rPh>
    <rPh sb="35" eb="37">
      <t>マンエン</t>
    </rPh>
    <phoneticPr fontId="4"/>
  </si>
  <si>
    <t>・本事業に則した支援先企業のデジタル化支援コンサルティングに係る基礎情報を入力</t>
    <rPh sb="1" eb="2">
      <t>ジホン</t>
    </rPh>
    <rPh sb="2" eb="4">
      <t>ジギョウ</t>
    </rPh>
    <rPh sb="5" eb="6">
      <t>ソク</t>
    </rPh>
    <rPh sb="8" eb="10">
      <t>シエン</t>
    </rPh>
    <rPh sb="10" eb="11">
      <t>サキ</t>
    </rPh>
    <rPh sb="11" eb="13">
      <t>キギョウ</t>
    </rPh>
    <rPh sb="18" eb="19">
      <t>カ</t>
    </rPh>
    <rPh sb="19" eb="21">
      <t>シエン</t>
    </rPh>
    <rPh sb="29" eb="30">
      <t>カカワ</t>
    </rPh>
    <rPh sb="32" eb="34">
      <t>キソ</t>
    </rPh>
    <rPh sb="33" eb="35">
      <t>ジョウホウ</t>
    </rPh>
    <rPh sb="36" eb="38">
      <t>ニュウリョク</t>
    </rPh>
    <phoneticPr fontId="9"/>
  </si>
  <si>
    <r>
      <t>内訳　</t>
    </r>
    <r>
      <rPr>
        <b/>
        <sz val="12"/>
        <color theme="0"/>
        <rFont val="游明朝 Demibold"/>
        <family val="1"/>
        <charset val="128"/>
      </rPr>
      <t>※必要に応じて行/列を追加可能</t>
    </r>
    <rPh sb="0" eb="2">
      <t>ウチワケ</t>
    </rPh>
    <rPh sb="10" eb="11">
      <t>ギョウ</t>
    </rPh>
    <rPh sb="12" eb="13">
      <t>レツ</t>
    </rPh>
    <rPh sb="16" eb="18">
      <t>カノウヒツヨウオウレツツイキ</t>
    </rPh>
    <phoneticPr fontId="5"/>
  </si>
  <si>
    <t>人員数</t>
    <rPh sb="0" eb="3">
      <t>ジンインスウ</t>
    </rPh>
    <phoneticPr fontId="5"/>
  </si>
  <si>
    <t>・本事業に則したデジタル化支援コンサルティングに係る想定事業体制</t>
    <rPh sb="12" eb="13">
      <t>カ</t>
    </rPh>
    <rPh sb="13" eb="15">
      <t>シエン</t>
    </rPh>
    <rPh sb="26" eb="28">
      <t>ソウテイ</t>
    </rPh>
    <rPh sb="28" eb="30">
      <t>ジギョウ</t>
    </rPh>
    <rPh sb="30" eb="32">
      <t>タイセイ</t>
    </rPh>
    <phoneticPr fontId="5"/>
  </si>
  <si>
    <t>支援内容</t>
    <rPh sb="0" eb="2">
      <t>シエン</t>
    </rPh>
    <rPh sb="2" eb="4">
      <t>ナイヨウ</t>
    </rPh>
    <phoneticPr fontId="9"/>
  </si>
  <si>
    <t>②契約件数(件)</t>
    <rPh sb="1" eb="5">
      <t>ケイヤクケンスウ</t>
    </rPh>
    <rPh sb="6" eb="7">
      <t>ケン</t>
    </rPh>
    <phoneticPr fontId="4"/>
  </si>
  <si>
    <t>合計(万円)</t>
    <rPh sb="0" eb="2">
      <t>ゴウケイ</t>
    </rPh>
    <rPh sb="3" eb="5">
      <t>マンエン</t>
    </rPh>
    <phoneticPr fontId="4"/>
  </si>
  <si>
    <t>③１件あたり
平均契約金額
(万円)</t>
    <rPh sb="2" eb="3">
      <t>ケン</t>
    </rPh>
    <rPh sb="7" eb="9">
      <t>ヘイキン</t>
    </rPh>
    <rPh sb="9" eb="11">
      <t>ケイヤク</t>
    </rPh>
    <rPh sb="11" eb="13">
      <t>キンガク</t>
    </rPh>
    <rPh sb="15" eb="17">
      <t>マンエン</t>
    </rPh>
    <phoneticPr fontId="9"/>
  </si>
  <si>
    <t>⑤契約金額合計
(万円) ※②×③</t>
    <rPh sb="1" eb="3">
      <t>ケイヤク</t>
    </rPh>
    <rPh sb="3" eb="5">
      <t>キンガク</t>
    </rPh>
    <rPh sb="5" eb="7">
      <t>ゴウケイ</t>
    </rPh>
    <rPh sb="9" eb="11">
      <t>マンエン</t>
    </rPh>
    <phoneticPr fontId="4"/>
  </si>
  <si>
    <t>支援先企業との契約金額</t>
    <rPh sb="0" eb="3">
      <t>シエンサキ</t>
    </rPh>
    <rPh sb="3" eb="5">
      <t>キギョウ</t>
    </rPh>
    <rPh sb="7" eb="11">
      <t>ケイヤクキンガク</t>
    </rPh>
    <phoneticPr fontId="4"/>
  </si>
  <si>
    <t>支援先企業との契約金額</t>
    <phoneticPr fontId="4"/>
  </si>
  <si>
    <t>・１件あたりの契約金額 ※平均</t>
    <rPh sb="2" eb="3">
      <t>ケン</t>
    </rPh>
    <rPh sb="7" eb="9">
      <t>ケイヤク</t>
    </rPh>
    <rPh sb="9" eb="11">
      <t>キンガク</t>
    </rPh>
    <rPh sb="13" eb="15">
      <t>ヘイキン</t>
    </rPh>
    <phoneticPr fontId="5"/>
  </si>
  <si>
    <t>※人件費は、支援先企業のデジタル化支援コンサルティングに従事したことが疎明できる人材に限定して記入</t>
    <phoneticPr fontId="4"/>
  </si>
  <si>
    <t>年収(万円)</t>
    <rPh sb="3" eb="4">
      <t>マン</t>
    </rPh>
    <rPh sb="4" eb="5">
      <t>エン</t>
    </rPh>
    <phoneticPr fontId="9"/>
  </si>
  <si>
    <t>関与率(％)</t>
    <rPh sb="0" eb="3">
      <t>カンヨリツ</t>
    </rPh>
    <phoneticPr fontId="4"/>
  </si>
  <si>
    <t>【参考】その他(システム関連収益等)</t>
    <rPh sb="1" eb="3">
      <t>サンコウ</t>
    </rPh>
    <rPh sb="6" eb="7">
      <t>タ</t>
    </rPh>
    <rPh sb="12" eb="14">
      <t>カンレン</t>
    </rPh>
    <rPh sb="14" eb="16">
      <t>シュウエキ</t>
    </rPh>
    <rPh sb="16" eb="17">
      <t>ナド</t>
    </rPh>
    <phoneticPr fontId="4"/>
  </si>
  <si>
    <t>支出</t>
    <rPh sb="0" eb="2">
      <t>シシュツ</t>
    </rPh>
    <phoneticPr fontId="4"/>
  </si>
  <si>
    <t>【参考】その他(システム関連費等)</t>
    <rPh sb="1" eb="3">
      <t>サンコウ</t>
    </rPh>
    <rPh sb="6" eb="7">
      <t>タ</t>
    </rPh>
    <rPh sb="12" eb="14">
      <t>カンレン</t>
    </rPh>
    <rPh sb="14" eb="15">
      <t>ヒ</t>
    </rPh>
    <rPh sb="15" eb="16">
      <t>ナド</t>
    </rPh>
    <phoneticPr fontId="4"/>
  </si>
  <si>
    <t>人件費</t>
    <rPh sb="0" eb="3">
      <t>ジンケンヒ</t>
    </rPh>
    <phoneticPr fontId="4"/>
  </si>
  <si>
    <t>営業利益(①-②)</t>
    <rPh sb="0" eb="4">
      <t>エイギョウリエキ</t>
    </rPh>
    <phoneticPr fontId="4"/>
  </si>
  <si>
    <t>本事業の補助金</t>
    <rPh sb="0" eb="3">
      <t>ホンジギョウ</t>
    </rPh>
    <rPh sb="4" eb="7">
      <t>ホジョキン</t>
    </rPh>
    <phoneticPr fontId="4"/>
  </si>
  <si>
    <t>経常利益 (営業利益＋補助金)</t>
    <rPh sb="0" eb="4">
      <t>ケイジョウリエキ</t>
    </rPh>
    <rPh sb="6" eb="10">
      <t>エイギョウリエキ</t>
    </rPh>
    <rPh sb="11" eb="14">
      <t>ホジョキン</t>
    </rPh>
    <phoneticPr fontId="4"/>
  </si>
  <si>
    <t>利益</t>
    <rPh sb="0" eb="2">
      <t>リエキ</t>
    </rPh>
    <phoneticPr fontId="4"/>
  </si>
  <si>
    <t>・デジタル化支援コンサルティングの従事者に係る時間単価テーブル</t>
    <rPh sb="5" eb="6">
      <t>カ</t>
    </rPh>
    <rPh sb="6" eb="8">
      <t>シエン</t>
    </rPh>
    <rPh sb="17" eb="20">
      <t>ジュウジシャ</t>
    </rPh>
    <rPh sb="21" eb="22">
      <t>カカ</t>
    </rPh>
    <rPh sb="23" eb="25">
      <t>ジカン</t>
    </rPh>
    <rPh sb="25" eb="27">
      <t>タンカ</t>
    </rPh>
    <phoneticPr fontId="5"/>
  </si>
  <si>
    <t>収支計画書</t>
    <rPh sb="0" eb="5">
      <t>シュウシケイカクショ</t>
    </rPh>
    <phoneticPr fontId="4"/>
  </si>
  <si>
    <t>【参考】収支計画に係るグラフ</t>
    <rPh sb="1" eb="3">
      <t>サンコウ</t>
    </rPh>
    <rPh sb="4" eb="6">
      <t>シュウシ</t>
    </rPh>
    <rPh sb="6" eb="8">
      <t>ケイカク</t>
    </rPh>
    <rPh sb="9" eb="10">
      <t>カカ</t>
    </rPh>
    <phoneticPr fontId="4"/>
  </si>
  <si>
    <t>収支計画書_支援計画詳細</t>
    <rPh sb="0" eb="2">
      <t>シュウシ</t>
    </rPh>
    <rPh sb="2" eb="4">
      <t>ケイカク</t>
    </rPh>
    <rPh sb="6" eb="10">
      <t>シエンケイカク</t>
    </rPh>
    <phoneticPr fontId="5"/>
  </si>
  <si>
    <t>収支計画書_時間単価テーブル</t>
    <rPh sb="0" eb="2">
      <t>シュウシ</t>
    </rPh>
    <rPh sb="2" eb="4">
      <t>ケイカク</t>
    </rPh>
    <rPh sb="6" eb="8">
      <t>ジカン</t>
    </rPh>
    <rPh sb="8" eb="10">
      <t>タンカ</t>
    </rPh>
    <phoneticPr fontId="5"/>
  </si>
  <si>
    <t>※黄色網掛け箇所にのみ記入してください</t>
    <rPh sb="1" eb="3">
      <t>キイロ</t>
    </rPh>
    <rPh sb="3" eb="5">
      <t>アミカ</t>
    </rPh>
    <rPh sb="6" eb="8">
      <t>カショ</t>
    </rPh>
    <rPh sb="11" eb="13">
      <t>キニュウ</t>
    </rPh>
    <phoneticPr fontId="5"/>
  </si>
  <si>
    <t>＜基礎情報＞地域デジタル化支援促進事業の収支計画に係る基礎情報</t>
    <rPh sb="1" eb="3">
      <t>キソ</t>
    </rPh>
    <rPh sb="3" eb="5">
      <t>ジョウホウ</t>
    </rPh>
    <rPh sb="20" eb="24">
      <t>シュウシケイカク</t>
    </rPh>
    <phoneticPr fontId="5"/>
  </si>
  <si>
    <t>＜基礎情報＞地域デジタル化支援促進事業の支援計画に係る基礎情報</t>
    <rPh sb="20" eb="22">
      <t>シエン</t>
    </rPh>
    <phoneticPr fontId="5"/>
  </si>
  <si>
    <t>＜基礎情報＞地域デジタル化支援促進事業の時間単価に係る基礎情報</t>
    <rPh sb="20" eb="24">
      <t>ジカンタンカ</t>
    </rPh>
    <phoneticPr fontId="5"/>
  </si>
  <si>
    <t>時間当たり単価
(円)</t>
    <rPh sb="0" eb="2">
      <t>ジカン</t>
    </rPh>
    <rPh sb="2" eb="3">
      <t>ア</t>
    </rPh>
    <rPh sb="5" eb="7">
      <t>タンカ</t>
    </rPh>
    <rPh sb="9" eb="10">
      <t>マドカ</t>
    </rPh>
    <phoneticPr fontId="9"/>
  </si>
  <si>
    <t>※「収支計画書」に記載の事業体制から、自動反映されます</t>
    <rPh sb="2" eb="7">
      <t>シュウシケイカクショ</t>
    </rPh>
    <rPh sb="9" eb="11">
      <t>キサイ</t>
    </rPh>
    <rPh sb="12" eb="16">
      <t>ジギョウタイセイ</t>
    </rPh>
    <rPh sb="19" eb="21">
      <t>ジドウ</t>
    </rPh>
    <rPh sb="21" eb="23">
      <t>ハンエイ</t>
    </rPh>
    <phoneticPr fontId="5"/>
  </si>
  <si>
    <t>※「収支計画書」シートに記載の地域デジタル化支援促進事業における事業体制から自動計算されます</t>
    <rPh sb="2" eb="4">
      <t>シュウシ</t>
    </rPh>
    <rPh sb="4" eb="6">
      <t>ケイカク</t>
    </rPh>
    <rPh sb="6" eb="7">
      <t>ショ</t>
    </rPh>
    <rPh sb="12" eb="14">
      <t>キサイ</t>
    </rPh>
    <rPh sb="15" eb="17">
      <t>チイキ</t>
    </rPh>
    <rPh sb="21" eb="26">
      <t>カシエンソクシン</t>
    </rPh>
    <rPh sb="26" eb="28">
      <t>ジギョウ</t>
    </rPh>
    <rPh sb="32" eb="34">
      <t>ジギョウ</t>
    </rPh>
    <rPh sb="34" eb="36">
      <t>タイセイ</t>
    </rPh>
    <rPh sb="38" eb="40">
      <t>ジドウ</t>
    </rPh>
    <rPh sb="40" eb="42">
      <t>ケイサン</t>
    </rPh>
    <phoneticPr fontId="5"/>
  </si>
  <si>
    <t>グループ長</t>
    <rPh sb="4" eb="5">
      <t>チョウ</t>
    </rPh>
    <phoneticPr fontId="9"/>
  </si>
  <si>
    <t>上席調査役</t>
    <rPh sb="0" eb="5">
      <t>ジョウセキチョウサヤク</t>
    </rPh>
    <phoneticPr fontId="9"/>
  </si>
  <si>
    <t>プランニング＋実行支援</t>
    <rPh sb="7" eb="11">
      <t>ジッコウシエン</t>
    </rPh>
    <phoneticPr fontId="9"/>
  </si>
  <si>
    <t xml:space="preserve"> ③プランニング＋実行支援</t>
    <rPh sb="9" eb="13">
      <t>ジッコウシエン</t>
    </rPh>
    <phoneticPr fontId="4"/>
  </si>
  <si>
    <t xml:space="preserve"> ①プランニングのみ</t>
    <phoneticPr fontId="4"/>
  </si>
  <si>
    <r>
      <t xml:space="preserve"> ②実行支援のみ</t>
    </r>
    <r>
      <rPr>
        <b/>
        <sz val="10.5"/>
        <color theme="1"/>
        <rFont val="游明朝 Demibold"/>
        <family val="1"/>
        <charset val="128"/>
      </rPr>
      <t>(導入支援・フォローアップ)</t>
    </r>
    <rPh sb="2" eb="4">
      <t>ジッコウ</t>
    </rPh>
    <rPh sb="4" eb="6">
      <t>シエン</t>
    </rPh>
    <phoneticPr fontId="4"/>
  </si>
  <si>
    <t>プランニング＋実行支援</t>
    <rPh sb="7" eb="11">
      <t>ジッコウシエン</t>
    </rPh>
    <phoneticPr fontId="5"/>
  </si>
  <si>
    <t>プランニングのみ</t>
    <phoneticPr fontId="5"/>
  </si>
  <si>
    <t>実行支援のみ</t>
    <rPh sb="0" eb="4">
      <t>ジッコウシエン</t>
    </rPh>
    <phoneticPr fontId="5"/>
  </si>
  <si>
    <t>デジタル化ニーズ抽出(トスアップ)件数(件)
【令和５年度計画】</t>
    <rPh sb="4" eb="5">
      <t>カ</t>
    </rPh>
    <rPh sb="8" eb="10">
      <t>チュウシュツ</t>
    </rPh>
    <rPh sb="17" eb="19">
      <t>ケンスウ</t>
    </rPh>
    <rPh sb="20" eb="21">
      <t>ケン</t>
    </rPh>
    <rPh sb="24" eb="26">
      <t>レイワ</t>
    </rPh>
    <rPh sb="27" eb="29">
      <t>ネンド</t>
    </rPh>
    <rPh sb="29" eb="31">
      <t>ケイカク</t>
    </rPh>
    <phoneticPr fontId="5"/>
  </si>
  <si>
    <t>-</t>
    <phoneticPr fontId="4"/>
  </si>
  <si>
    <t>プランニングのみ</t>
    <phoneticPr fontId="9"/>
  </si>
  <si>
    <t>実行支援のみ</t>
    <rPh sb="0" eb="4">
      <t>ジッコウシエン</t>
    </rPh>
    <phoneticPr fontId="9"/>
  </si>
  <si>
    <r>
      <rPr>
        <sz val="12"/>
        <color theme="2" tint="-9.9978637043366805E-2"/>
        <rFont val="游明朝 Demibold"/>
        <family val="1"/>
        <charset val="128"/>
      </rPr>
      <t>■</t>
    </r>
    <r>
      <rPr>
        <sz val="12"/>
        <color theme="1"/>
        <rFont val="游明朝 Demibold"/>
        <family val="1"/>
        <charset val="128"/>
      </rPr>
      <t xml:space="preserve">：令和５年度計画(プランニングのみ)　
</t>
    </r>
    <r>
      <rPr>
        <sz val="12"/>
        <color theme="2" tint="-0.499984740745262"/>
        <rFont val="游明朝 Demibold"/>
        <family val="1"/>
        <charset val="128"/>
      </rPr>
      <t>■</t>
    </r>
    <r>
      <rPr>
        <sz val="12"/>
        <color theme="1"/>
        <rFont val="游明朝 Demibold"/>
        <family val="1"/>
        <charset val="128"/>
      </rPr>
      <t>：令和５年度計画(実行支援のみ)　　　
■：令和５年度計画(プランニング＋実行支援)</t>
    </r>
    <rPh sb="7" eb="9">
      <t>ケイカク</t>
    </rPh>
    <rPh sb="28" eb="30">
      <t>ケイカク</t>
    </rPh>
    <rPh sb="31" eb="35">
      <t>ジッコウシエン</t>
    </rPh>
    <rPh sb="44" eb="46">
      <t>レイワ</t>
    </rPh>
    <rPh sb="47" eb="49">
      <t>ネンド</t>
    </rPh>
    <rPh sb="49" eb="51">
      <t>ケイカク</t>
    </rPh>
    <rPh sb="59" eb="63">
      <t>ジッコウシエン</t>
    </rPh>
    <phoneticPr fontId="4"/>
  </si>
  <si>
    <t>プランニングのみ</t>
    <phoneticPr fontId="4"/>
  </si>
  <si>
    <t>実行支援のみ</t>
    <rPh sb="0" eb="4">
      <t>ジッコウシエン</t>
    </rPh>
    <phoneticPr fontId="4"/>
  </si>
  <si>
    <t>プランニング＋実行支援</t>
    <rPh sb="7" eb="11">
      <t>ジッコウシエン</t>
    </rPh>
    <phoneticPr fontId="4"/>
  </si>
  <si>
    <t>①デジタル化
ニーズ抽出
(トスアップ)件数(件)</t>
    <rPh sb="5" eb="6">
      <t>カ</t>
    </rPh>
    <rPh sb="10" eb="12">
      <t>チュウシュツ</t>
    </rPh>
    <rPh sb="20" eb="22">
      <t>ケンスウ</t>
    </rPh>
    <rPh sb="23" eb="24">
      <t>ケン</t>
    </rPh>
    <phoneticPr fontId="9"/>
  </si>
  <si>
    <t>④うち、
１件あたり平均役務提供金額
(万円)</t>
    <rPh sb="6" eb="7">
      <t>ケン</t>
    </rPh>
    <rPh sb="10" eb="12">
      <t>ヘイキン</t>
    </rPh>
    <rPh sb="12" eb="14">
      <t>エキム</t>
    </rPh>
    <rPh sb="14" eb="16">
      <t>テイキョウ</t>
    </rPh>
    <rPh sb="16" eb="18">
      <t>キンガク</t>
    </rPh>
    <rPh sb="17" eb="18">
      <t>ガク</t>
    </rPh>
    <rPh sb="20" eb="22">
      <t>マンエン</t>
    </rPh>
    <phoneticPr fontId="9"/>
  </si>
  <si>
    <t>⑥うち、役務
提供金額合計
(万円)※②×④</t>
    <rPh sb="4" eb="6">
      <t>エキム</t>
    </rPh>
    <rPh sb="7" eb="9">
      <t>テイキョウ</t>
    </rPh>
    <rPh sb="9" eb="11">
      <t>キンガク</t>
    </rPh>
    <rPh sb="11" eb="13">
      <t>ゴウケイ</t>
    </rPh>
    <rPh sb="15" eb="17">
      <t>マンエン</t>
    </rPh>
    <phoneticPr fontId="9"/>
  </si>
  <si>
    <t>役務提供金額</t>
    <rPh sb="0" eb="2">
      <t>エキム</t>
    </rPh>
    <rPh sb="2" eb="4">
      <t>テイキョウ</t>
    </rPh>
    <rPh sb="4" eb="6">
      <t>キンガク</t>
    </rPh>
    <phoneticPr fontId="4"/>
  </si>
  <si>
    <t>※１件あたり平均契約金額(万円)、うち１件あたり平均役務金額(万円)は、「収支計画省_支援計画詳細」シートのC4セルからC9セルを参照しています</t>
    <rPh sb="2" eb="3">
      <t>ケン</t>
    </rPh>
    <rPh sb="6" eb="8">
      <t>ヘイキン</t>
    </rPh>
    <rPh sb="8" eb="12">
      <t>ケイヤクキンガク</t>
    </rPh>
    <rPh sb="13" eb="15">
      <t>マンエン</t>
    </rPh>
    <rPh sb="20" eb="21">
      <t>ケン</t>
    </rPh>
    <rPh sb="24" eb="26">
      <t>ヘイキン</t>
    </rPh>
    <rPh sb="26" eb="28">
      <t>エキム</t>
    </rPh>
    <rPh sb="28" eb="30">
      <t>キンガク</t>
    </rPh>
    <rPh sb="31" eb="33">
      <t>マンエン</t>
    </rPh>
    <rPh sb="37" eb="42">
      <t>シュウシケイカクショウ</t>
    </rPh>
    <rPh sb="43" eb="49">
      <t>シエンケイカクショウサイ</t>
    </rPh>
    <rPh sb="65" eb="67">
      <t>サンショウ</t>
    </rPh>
    <phoneticPr fontId="5"/>
  </si>
  <si>
    <t>うち、役務提供金額(人件費)</t>
    <rPh sb="3" eb="5">
      <t>エキム</t>
    </rPh>
    <rPh sb="5" eb="7">
      <t>テイキョウ</t>
    </rPh>
    <rPh sb="7" eb="9">
      <t>キンガク</t>
    </rPh>
    <rPh sb="10" eb="13">
      <t>ジンケンヒ</t>
    </rPh>
    <phoneticPr fontId="5"/>
  </si>
  <si>
    <t>うち、役務提供金額(人件費)</t>
    <phoneticPr fontId="5"/>
  </si>
  <si>
    <t>合計(①)</t>
    <rPh sb="0" eb="2">
      <t>ゴウケイ</t>
    </rPh>
    <phoneticPr fontId="4"/>
  </si>
  <si>
    <t>合計(②)</t>
    <rPh sb="0" eb="2">
      <t>ゴウケイ</t>
    </rPh>
    <phoneticPr fontId="4"/>
  </si>
  <si>
    <t>時間当たり単価
(円)</t>
    <rPh sb="0" eb="2">
      <t>ジカン</t>
    </rPh>
    <rPh sb="2" eb="3">
      <t>ア</t>
    </rPh>
    <rPh sb="5" eb="7">
      <t>タンカ</t>
    </rPh>
    <phoneticPr fontId="9"/>
  </si>
  <si>
    <t>役務提供金額(万円)</t>
    <rPh sb="0" eb="2">
      <t>エキム</t>
    </rPh>
    <rPh sb="2" eb="6">
      <t>テイキョウキンガク</t>
    </rPh>
    <rPh sb="7" eb="9">
      <t>マンエン</t>
    </rPh>
    <phoneticPr fontId="4"/>
  </si>
  <si>
    <t>A社 ※必要に応じて行/列を追加可能</t>
    <rPh sb="1" eb="2">
      <t>シャ</t>
    </rPh>
    <phoneticPr fontId="4"/>
  </si>
  <si>
    <t>B社 ※必要に応じて行/列を追加可能</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</si>
</sst>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_);[Red]\(#,##0\)"/>
    <numFmt numFmtId="177" formatCode="#,##0&quot;万&quot;&quot;円&quot;"/>
    <numFmt numFmtId="178" formatCode="0.0"/>
    <numFmt numFmtId="179" formatCode="0.0_);[Red]\(0.0\)"/>
    <numFmt numFmtId="180" formatCode="#,##0&quot;件&quot;"/>
    <numFmt numFmtId="181" formatCode="#,##0&quot;万円&quot;"/>
    <numFmt numFmtId="182" formatCode="0_);[Red]\(0\)"/>
  </numFmts>
  <fonts count="29"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4"/>
      <color theme="1"/>
      <name val="游明朝 Demibold"/>
      <family val="1"/>
      <charset val="128"/>
    </font>
    <font>
      <sz val="6"/>
      <name val="游ゴシック"/>
      <family val="2"/>
      <charset val="128"/>
      <scheme val="minor"/>
    </font>
    <font>
      <sz val="6"/>
      <name val="ＭＳ Ｐゴシック"/>
      <family val="3"/>
      <charset val="128"/>
    </font>
    <font>
      <sz val="11"/>
      <color theme="1"/>
      <name val="游明朝 Demibold"/>
      <family val="1"/>
      <charset val="128"/>
    </font>
    <font>
      <b/>
      <sz val="12"/>
      <color theme="1"/>
      <name val="游明朝 Demibold"/>
      <family val="1"/>
      <charset val="128"/>
    </font>
    <font>
      <sz val="12"/>
      <color theme="1"/>
      <name val="游明朝 Demibold"/>
      <family val="1"/>
      <charset val="128"/>
    </font>
    <font>
      <sz val="6"/>
      <name val="游ゴシック"/>
      <family val="3"/>
      <charset val="128"/>
    </font>
    <font>
      <sz val="11"/>
      <color theme="1"/>
      <name val="游ゴシック"/>
      <family val="3"/>
      <charset val="128"/>
    </font>
    <font>
      <sz val="11"/>
      <color rgb="FFC00000"/>
      <name val="游明朝 Demibold"/>
      <family val="1"/>
      <charset val="128"/>
    </font>
    <font>
      <b/>
      <sz val="10"/>
      <color theme="1"/>
      <name val="游明朝 Demibold"/>
      <family val="1"/>
      <charset val="128"/>
    </font>
    <font>
      <sz val="10"/>
      <color theme="1"/>
      <name val="游明朝 Demibold"/>
      <family val="1"/>
      <charset val="128"/>
    </font>
    <font>
      <sz val="12"/>
      <color theme="0"/>
      <name val="游明朝 Demibold"/>
      <family val="1"/>
      <charset val="128"/>
    </font>
    <font>
      <b/>
      <sz val="12"/>
      <color theme="0"/>
      <name val="游明朝 Demibold"/>
      <family val="1"/>
      <charset val="128"/>
    </font>
    <font>
      <sz val="12"/>
      <name val="游明朝 Demibold"/>
      <family val="1"/>
      <charset val="128"/>
    </font>
    <font>
      <sz val="11"/>
      <color theme="0" tint="-0.34998626667073579"/>
      <name val="游明朝 Demibold"/>
      <family val="1"/>
      <charset val="128"/>
    </font>
    <font>
      <b/>
      <sz val="12"/>
      <color rgb="FFFF0000"/>
      <name val="游明朝 Demibold"/>
      <family val="1"/>
      <charset val="128"/>
    </font>
    <font>
      <sz val="12"/>
      <color rgb="FFFF0000"/>
      <name val="游明朝 Demibold"/>
      <family val="1"/>
      <charset val="128"/>
    </font>
    <font>
      <b/>
      <sz val="11"/>
      <color theme="0"/>
      <name val="游明朝 Demibold"/>
      <family val="1"/>
      <charset val="128"/>
    </font>
    <font>
      <sz val="10.5"/>
      <color theme="1"/>
      <name val="游明朝 Demibold"/>
      <family val="1"/>
      <charset val="128"/>
    </font>
    <font>
      <sz val="12"/>
      <color theme="2" tint="-9.9978637043366805E-2"/>
      <name val="游明朝 Demibold"/>
      <family val="1"/>
      <charset val="128"/>
    </font>
    <font>
      <sz val="12"/>
      <color theme="2" tint="-0.499984740745262"/>
      <name val="游明朝 Demibold"/>
      <family val="1"/>
      <charset val="128"/>
    </font>
    <font>
      <b/>
      <sz val="10.5"/>
      <color theme="1"/>
      <name val="游明朝 Demibold"/>
      <family val="1"/>
      <charset val="128"/>
    </font>
    <font>
      <sz val="11"/>
      <color theme="0"/>
      <name val="游明朝 Demibold"/>
      <family val="1"/>
      <charset val="128"/>
    </font>
    <font>
      <b/>
      <sz val="11"/>
      <color theme="1"/>
      <name val="游明朝 Demibold"/>
      <family val="1"/>
      <charset val="128"/>
    </font>
    <font>
      <b/>
      <sz val="11"/>
      <color rgb="FFFF0000"/>
      <name val="游明朝 Demibold"/>
      <family val="1"/>
      <charset val="128"/>
    </font>
    <font>
      <sz val="11"/>
      <color rgb="FFFF0000"/>
      <name val="游明朝 Demibold"/>
      <family val="1"/>
      <charset val="128"/>
    </font>
  </fonts>
  <fills count="11">
    <fill>
      <patternFill patternType="none"/>
    </fill>
    <fill>
      <patternFill patternType="gray125"/>
    </fill>
    <fill>
      <patternFill patternType="solid">
        <fgColor theme="7" tint="0.79998168889431442"/>
        <bgColor indexed="64"/>
      </patternFill>
    </fill>
    <fill>
      <patternFill patternType="solid">
        <fgColor theme="0"/>
        <bgColor indexed="64"/>
      </patternFill>
    </fill>
    <fill>
      <patternFill patternType="solid">
        <fgColor theme="1" tint="0.49998474074526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theme="6" tint="0.59999389629810485"/>
        <bgColor indexed="64"/>
      </patternFill>
    </fill>
  </fills>
  <borders count="112">
    <border>
      <left/>
      <right/>
      <top/>
      <bottom/>
      <diagonal/>
    </border>
    <border>
      <left style="medium">
        <color rgb="FFC00000"/>
      </left>
      <right style="medium">
        <color rgb="FFC00000"/>
      </right>
      <top style="medium">
        <color rgb="FFC00000"/>
      </top>
      <bottom style="medium">
        <color rgb="FFC00000"/>
      </bottom>
      <diagonal/>
    </border>
    <border>
      <left style="thin">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theme="1"/>
      </right>
      <top/>
      <bottom/>
      <diagonal/>
    </border>
    <border>
      <left style="thin">
        <color theme="1"/>
      </left>
      <right style="thin">
        <color theme="1"/>
      </right>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style="thin">
        <color theme="1"/>
      </right>
      <top/>
      <bottom/>
      <diagonal/>
    </border>
    <border>
      <left/>
      <right style="thin">
        <color theme="1"/>
      </right>
      <top/>
      <bottom style="thin">
        <color theme="1"/>
      </bottom>
      <diagonal/>
    </border>
    <border>
      <left/>
      <right/>
      <top style="thin">
        <color theme="1"/>
      </top>
      <bottom style="thin">
        <color theme="1"/>
      </bottom>
      <diagonal/>
    </border>
    <border>
      <left style="thin">
        <color theme="1"/>
      </left>
      <right style="thin">
        <color theme="1"/>
      </right>
      <top/>
      <bottom style="double">
        <color theme="1"/>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thin">
        <color theme="1"/>
      </right>
      <top style="medium">
        <color indexed="64"/>
      </top>
      <bottom/>
      <diagonal/>
    </border>
    <border>
      <left style="thin">
        <color theme="1"/>
      </left>
      <right style="thin">
        <color theme="1"/>
      </right>
      <top style="medium">
        <color indexed="64"/>
      </top>
      <bottom/>
      <diagonal/>
    </border>
    <border>
      <left style="thin">
        <color theme="1"/>
      </left>
      <right style="thin">
        <color theme="1"/>
      </right>
      <top style="medium">
        <color indexed="64"/>
      </top>
      <bottom style="thin">
        <color theme="1"/>
      </bottom>
      <diagonal/>
    </border>
    <border>
      <left style="medium">
        <color indexed="64"/>
      </left>
      <right/>
      <top style="medium">
        <color indexed="64"/>
      </top>
      <bottom/>
      <diagonal/>
    </border>
    <border>
      <left style="thin">
        <color theme="1"/>
      </left>
      <right/>
      <top style="thin">
        <color theme="1"/>
      </top>
      <bottom/>
      <diagonal/>
    </border>
    <border>
      <left style="thin">
        <color theme="1"/>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double">
        <color theme="1"/>
      </top>
      <bottom style="thin">
        <color theme="1"/>
      </bottom>
      <diagonal/>
    </border>
    <border>
      <left/>
      <right/>
      <top style="thin">
        <color theme="1"/>
      </top>
      <bottom/>
      <diagonal/>
    </border>
    <border>
      <left style="medium">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style="medium">
        <color theme="1"/>
      </right>
      <top/>
      <bottom style="thin">
        <color theme="1"/>
      </bottom>
      <diagonal/>
    </border>
    <border>
      <left style="thin">
        <color indexed="64"/>
      </left>
      <right/>
      <top style="medium">
        <color theme="1"/>
      </top>
      <bottom style="thin">
        <color indexed="64"/>
      </bottom>
      <diagonal/>
    </border>
    <border>
      <left style="thin">
        <color theme="1"/>
      </left>
      <right/>
      <top/>
      <bottom/>
      <diagonal/>
    </border>
    <border>
      <left style="thin">
        <color theme="1"/>
      </left>
      <right/>
      <top/>
      <bottom style="thin">
        <color theme="1"/>
      </bottom>
      <diagonal/>
    </border>
    <border>
      <left style="thin">
        <color theme="1"/>
      </left>
      <right/>
      <top style="thin">
        <color theme="1"/>
      </top>
      <bottom style="double">
        <color theme="1"/>
      </bottom>
      <diagonal/>
    </border>
    <border>
      <left/>
      <right/>
      <top style="thin">
        <color theme="1"/>
      </top>
      <bottom style="double">
        <color theme="1"/>
      </bottom>
      <diagonal/>
    </border>
    <border>
      <left/>
      <right style="thin">
        <color theme="1"/>
      </right>
      <top style="thin">
        <color theme="1"/>
      </top>
      <bottom style="double">
        <color theme="1"/>
      </bottom>
      <diagonal/>
    </border>
    <border>
      <left/>
      <right/>
      <top style="medium">
        <color rgb="FFC00000"/>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theme="1"/>
      </right>
      <top style="thin">
        <color theme="1"/>
      </top>
      <bottom/>
      <diagonal/>
    </border>
    <border>
      <left style="thin">
        <color theme="1"/>
      </left>
      <right/>
      <top style="double">
        <color theme="1"/>
      </top>
      <bottom style="thin">
        <color theme="1"/>
      </bottom>
      <diagonal/>
    </border>
    <border>
      <left/>
      <right/>
      <top style="double">
        <color theme="1"/>
      </top>
      <bottom style="thin">
        <color theme="1"/>
      </bottom>
      <diagonal/>
    </border>
    <border>
      <left/>
      <right style="thin">
        <color theme="1"/>
      </right>
      <top style="double">
        <color theme="1"/>
      </top>
      <bottom style="thin">
        <color theme="1"/>
      </bottom>
      <diagonal/>
    </border>
    <border>
      <left style="thin">
        <color theme="1"/>
      </left>
      <right style="thin">
        <color theme="1"/>
      </right>
      <top style="double">
        <color theme="1"/>
      </top>
      <bottom style="thin">
        <color theme="1"/>
      </bottom>
      <diagonal/>
    </border>
    <border>
      <left style="thin">
        <color theme="1"/>
      </left>
      <right style="medium">
        <color theme="1"/>
      </right>
      <top style="double">
        <color theme="1"/>
      </top>
      <bottom/>
      <diagonal/>
    </border>
    <border>
      <left style="thin">
        <color theme="1"/>
      </left>
      <right/>
      <top style="thin">
        <color theme="1"/>
      </top>
      <bottom style="medium">
        <color theme="1"/>
      </bottom>
      <diagonal/>
    </border>
    <border>
      <left/>
      <right/>
      <top style="thin">
        <color theme="1"/>
      </top>
      <bottom style="medium">
        <color theme="1"/>
      </bottom>
      <diagonal/>
    </border>
    <border>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medium">
        <color theme="1"/>
      </right>
      <top style="thin">
        <color theme="1"/>
      </top>
      <bottom style="medium">
        <color theme="1"/>
      </bottom>
      <diagonal/>
    </border>
    <border>
      <left style="medium">
        <color indexed="64"/>
      </left>
      <right style="thin">
        <color theme="1"/>
      </right>
      <top/>
      <bottom/>
      <diagonal/>
    </border>
    <border>
      <left style="thin">
        <color theme="1"/>
      </left>
      <right style="thin">
        <color theme="1"/>
      </right>
      <top style="thin">
        <color theme="1"/>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thin">
        <color theme="1"/>
      </bottom>
      <diagonal/>
    </border>
    <border>
      <left/>
      <right/>
      <top style="medium">
        <color theme="1"/>
      </top>
      <bottom/>
      <diagonal/>
    </border>
    <border>
      <left style="thin">
        <color theme="1"/>
      </left>
      <right/>
      <top style="medium">
        <color indexed="64"/>
      </top>
      <bottom style="thin">
        <color theme="1"/>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medium">
        <color indexed="64"/>
      </bottom>
      <diagonal/>
    </border>
    <border>
      <left style="thin">
        <color theme="1"/>
      </left>
      <right style="thin">
        <color indexed="64"/>
      </right>
      <top style="double">
        <color indexed="64"/>
      </top>
      <bottom style="medium">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theme="1"/>
      </left>
      <right style="thin">
        <color indexed="64"/>
      </right>
      <top style="medium">
        <color indexed="64"/>
      </top>
      <bottom style="medium">
        <color indexed="64"/>
      </bottom>
      <diagonal/>
    </border>
    <border>
      <left style="thin">
        <color theme="1"/>
      </left>
      <right style="thin">
        <color indexed="64"/>
      </right>
      <top style="medium">
        <color indexed="64"/>
      </top>
      <bottom/>
      <diagonal/>
    </border>
    <border>
      <left/>
      <right/>
      <top style="medium">
        <color indexed="64"/>
      </top>
      <bottom style="thin">
        <color theme="1"/>
      </bottom>
      <diagonal/>
    </border>
    <border>
      <left/>
      <right style="medium">
        <color theme="1"/>
      </right>
      <top style="medium">
        <color indexed="64"/>
      </top>
      <bottom style="thin">
        <color theme="1"/>
      </bottom>
      <diagonal/>
    </border>
    <border>
      <left/>
      <right style="medium">
        <color theme="1"/>
      </right>
      <top style="thin">
        <color theme="1"/>
      </top>
      <bottom style="thin">
        <color theme="1"/>
      </bottom>
      <diagonal/>
    </border>
    <border>
      <left/>
      <right style="medium">
        <color theme="1"/>
      </right>
      <top style="thin">
        <color theme="1"/>
      </top>
      <bottom/>
      <diagonal/>
    </border>
    <border>
      <left/>
      <right style="medium">
        <color indexed="64"/>
      </right>
      <top style="medium">
        <color theme="1"/>
      </top>
      <bottom/>
      <diagonal/>
    </border>
    <border>
      <left/>
      <right style="thin">
        <color theme="1"/>
      </right>
      <top style="medium">
        <color theme="1"/>
      </top>
      <bottom/>
      <diagonal/>
    </border>
    <border>
      <left style="thin">
        <color theme="1"/>
      </left>
      <right style="thin">
        <color theme="1"/>
      </right>
      <top style="medium">
        <color theme="1"/>
      </top>
      <bottom/>
      <diagonal/>
    </border>
    <border>
      <left style="thin">
        <color theme="1"/>
      </left>
      <right style="thin">
        <color theme="1"/>
      </right>
      <top style="medium">
        <color theme="1"/>
      </top>
      <bottom style="thin">
        <color theme="1"/>
      </bottom>
      <diagonal/>
    </border>
    <border>
      <left/>
      <right style="medium">
        <color indexed="64"/>
      </right>
      <top/>
      <bottom style="medium">
        <color theme="1"/>
      </bottom>
      <diagonal/>
    </border>
    <border>
      <left style="medium">
        <color indexed="64"/>
      </left>
      <right/>
      <top style="double">
        <color indexed="64"/>
      </top>
      <bottom style="medium">
        <color theme="1"/>
      </bottom>
      <diagonal/>
    </border>
    <border>
      <left style="thin">
        <color indexed="64"/>
      </left>
      <right style="thin">
        <color indexed="64"/>
      </right>
      <top style="double">
        <color indexed="64"/>
      </top>
      <bottom style="medium">
        <color theme="1"/>
      </bottom>
      <diagonal/>
    </border>
    <border>
      <left style="thin">
        <color indexed="64"/>
      </left>
      <right/>
      <top style="double">
        <color indexed="64"/>
      </top>
      <bottom style="medium">
        <color theme="1"/>
      </bottom>
      <diagonal/>
    </border>
    <border>
      <left/>
      <right/>
      <top style="double">
        <color indexed="64"/>
      </top>
      <bottom style="medium">
        <color theme="1"/>
      </bottom>
      <diagonal/>
    </border>
    <border>
      <left/>
      <right style="thin">
        <color indexed="64"/>
      </right>
      <top style="double">
        <color indexed="64"/>
      </top>
      <bottom style="medium">
        <color theme="1"/>
      </bottom>
      <diagonal/>
    </border>
    <border>
      <left style="thin">
        <color theme="1"/>
      </left>
      <right style="medium">
        <color theme="1"/>
      </right>
      <top style="medium">
        <color theme="1"/>
      </top>
      <bottom style="thin">
        <color theme="1"/>
      </bottom>
      <diagonal/>
    </border>
    <border>
      <left style="thin">
        <color theme="1"/>
      </left>
      <right/>
      <top style="double">
        <color indexed="64"/>
      </top>
      <bottom/>
      <diagonal/>
    </border>
    <border>
      <left/>
      <right style="medium">
        <color theme="1"/>
      </right>
      <top style="double">
        <color indexed="64"/>
      </top>
      <bottom/>
      <diagonal/>
    </border>
    <border>
      <left style="thin">
        <color theme="1"/>
      </left>
      <right/>
      <top style="medium">
        <color indexed="64"/>
      </top>
      <bottom style="medium">
        <color indexed="64"/>
      </bottom>
      <diagonal/>
    </border>
    <border>
      <left/>
      <right style="medium">
        <color theme="1"/>
      </right>
      <top style="medium">
        <color indexed="64"/>
      </top>
      <bottom style="medium">
        <color indexed="64"/>
      </bottom>
      <diagonal/>
    </border>
    <border>
      <left style="thin">
        <color indexed="64"/>
      </left>
      <right/>
      <top/>
      <bottom/>
      <diagonal/>
    </border>
    <border>
      <left/>
      <right style="thin">
        <color indexed="64"/>
      </right>
      <top/>
      <bottom/>
      <diagonal/>
    </border>
    <border>
      <left/>
      <right style="medium">
        <color theme="1"/>
      </right>
      <top/>
      <bottom/>
      <diagonal/>
    </border>
    <border>
      <left style="medium">
        <color theme="1"/>
      </left>
      <right style="thin">
        <color theme="1"/>
      </right>
      <top style="medium">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double">
        <color theme="1"/>
      </bottom>
      <diagonal/>
    </border>
    <border>
      <left style="thin">
        <color theme="1"/>
      </left>
      <right style="thin">
        <color theme="1"/>
      </right>
      <top style="double">
        <color theme="1"/>
      </top>
      <bottom/>
      <diagonal/>
    </border>
    <border>
      <left/>
      <right/>
      <top style="double">
        <color theme="1"/>
      </top>
      <bottom/>
      <diagonal/>
    </border>
    <border>
      <left/>
      <right/>
      <top/>
      <bottom style="medium">
        <color theme="1"/>
      </bottom>
      <diagonal/>
    </border>
    <border>
      <left style="medium">
        <color theme="1"/>
      </left>
      <right/>
      <top style="double">
        <color theme="1"/>
      </top>
      <bottom/>
      <diagonal/>
    </border>
    <border>
      <left style="medium">
        <color theme="1"/>
      </left>
      <right/>
      <top/>
      <bottom/>
      <diagonal/>
    </border>
    <border>
      <left style="medium">
        <color theme="1"/>
      </left>
      <right/>
      <top/>
      <bottom style="double">
        <color theme="1"/>
      </bottom>
      <diagonal/>
    </border>
    <border>
      <left style="thin">
        <color theme="1"/>
      </left>
      <right style="thin">
        <color theme="1"/>
      </right>
      <top/>
      <bottom style="medium">
        <color theme="1"/>
      </bottom>
      <diagonal/>
    </border>
    <border>
      <left/>
      <right style="medium">
        <color theme="1"/>
      </right>
      <top style="double">
        <color indexed="64"/>
      </top>
      <bottom style="medium">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0" fillId="0" borderId="0">
      <alignment vertical="center"/>
    </xf>
    <xf numFmtId="38" fontId="1" fillId="0" borderId="0" applyFont="0" applyFill="0" applyBorder="0" applyAlignment="0" applyProtection="0">
      <alignment vertical="center"/>
    </xf>
    <xf numFmtId="9" fontId="10" fillId="0" borderId="0" applyFont="0" applyFill="0" applyBorder="0" applyAlignment="0" applyProtection="0">
      <alignment vertical="center"/>
    </xf>
  </cellStyleXfs>
  <cellXfs count="315">
    <xf numFmtId="0" fontId="0" fillId="0" borderId="0" xfId="0">
      <alignment vertical="center"/>
    </xf>
    <xf numFmtId="0" fontId="6" fillId="0" borderId="0" xfId="2" applyFont="1">
      <alignment vertical="center"/>
    </xf>
    <xf numFmtId="0" fontId="7" fillId="0" borderId="0" xfId="2" applyFont="1">
      <alignment vertical="center"/>
    </xf>
    <xf numFmtId="0" fontId="8" fillId="0" borderId="0" xfId="2" applyFont="1">
      <alignment vertical="center"/>
    </xf>
    <xf numFmtId="0" fontId="8" fillId="0" borderId="0" xfId="2" applyFont="1" applyAlignment="1">
      <alignment horizontal="right" vertical="center"/>
    </xf>
    <xf numFmtId="0" fontId="11" fillId="0" borderId="0" xfId="2" applyFont="1">
      <alignment vertical="center"/>
    </xf>
    <xf numFmtId="0" fontId="6" fillId="0" borderId="0" xfId="4" applyFont="1" applyAlignment="1">
      <alignment horizontal="center" vertical="center"/>
    </xf>
    <xf numFmtId="0" fontId="6" fillId="0" borderId="0" xfId="0" applyFont="1">
      <alignment vertical="center"/>
    </xf>
    <xf numFmtId="0" fontId="6" fillId="0" borderId="0" xfId="0" applyFont="1" applyAlignment="1">
      <alignment horizontal="right" vertical="center"/>
    </xf>
    <xf numFmtId="0" fontId="17" fillId="0" borderId="0" xfId="0" applyFont="1">
      <alignment vertical="center"/>
    </xf>
    <xf numFmtId="176" fontId="17" fillId="0" borderId="0" xfId="0" applyNumberFormat="1" applyFont="1">
      <alignment vertical="center"/>
    </xf>
    <xf numFmtId="0" fontId="6" fillId="0" borderId="0" xfId="0" applyFont="1" applyAlignment="1">
      <alignment horizontal="center" vertical="center"/>
    </xf>
    <xf numFmtId="0" fontId="6" fillId="0" borderId="0" xfId="0" applyFont="1" applyFill="1" applyBorder="1">
      <alignment vertical="center"/>
    </xf>
    <xf numFmtId="0" fontId="6" fillId="0" borderId="0" xfId="0" applyFont="1" applyFill="1" applyBorder="1" applyAlignment="1">
      <alignment horizontal="right" vertical="center"/>
    </xf>
    <xf numFmtId="0" fontId="6" fillId="0" borderId="0" xfId="0" applyFont="1" applyFill="1" applyBorder="1" applyAlignment="1">
      <alignment horizontal="center" vertical="center"/>
    </xf>
    <xf numFmtId="0" fontId="3" fillId="0" borderId="0" xfId="2" applyFont="1" applyFill="1" applyBorder="1" applyAlignment="1">
      <alignment horizontal="center" vertical="center"/>
    </xf>
    <xf numFmtId="177" fontId="6" fillId="5" borderId="24" xfId="2" applyNumberFormat="1" applyFont="1" applyFill="1" applyBorder="1">
      <alignment vertical="center"/>
    </xf>
    <xf numFmtId="0" fontId="8" fillId="0" borderId="0" xfId="2" applyFont="1" applyAlignment="1">
      <alignment horizontal="center" vertical="center"/>
    </xf>
    <xf numFmtId="0" fontId="8" fillId="0" borderId="0" xfId="0" applyFont="1">
      <alignment vertical="center"/>
    </xf>
    <xf numFmtId="0" fontId="21" fillId="0" borderId="0" xfId="2" applyFont="1">
      <alignment vertical="center"/>
    </xf>
    <xf numFmtId="0" fontId="6" fillId="8" borderId="28" xfId="2" applyFont="1" applyFill="1" applyBorder="1" applyAlignment="1">
      <alignment horizontal="center" vertical="center"/>
    </xf>
    <xf numFmtId="0" fontId="6" fillId="6" borderId="28" xfId="2" applyFont="1" applyFill="1" applyBorder="1" applyAlignment="1">
      <alignment horizontal="center" vertical="center"/>
    </xf>
    <xf numFmtId="0" fontId="20" fillId="4" borderId="30" xfId="2" applyFont="1" applyFill="1" applyBorder="1" applyAlignment="1">
      <alignment horizontal="center" vertical="center"/>
    </xf>
    <xf numFmtId="9" fontId="8" fillId="0" borderId="0" xfId="1" applyFont="1" applyFill="1" applyBorder="1">
      <alignment vertical="center"/>
    </xf>
    <xf numFmtId="0" fontId="8" fillId="0" borderId="0" xfId="2" applyFont="1" applyAlignment="1">
      <alignment horizontal="left" vertical="center"/>
    </xf>
    <xf numFmtId="0" fontId="19" fillId="0" borderId="0" xfId="2" applyFont="1">
      <alignment vertical="center"/>
    </xf>
    <xf numFmtId="0" fontId="19" fillId="0" borderId="0" xfId="0" applyFont="1">
      <alignment vertical="center"/>
    </xf>
    <xf numFmtId="0" fontId="8" fillId="2" borderId="1" xfId="2" applyFont="1" applyFill="1" applyBorder="1" applyAlignment="1" applyProtection="1">
      <alignment horizontal="right" vertical="center" indent="1"/>
      <protection locked="0"/>
    </xf>
    <xf numFmtId="0" fontId="6" fillId="0" borderId="0" xfId="4" applyFont="1">
      <alignment vertical="center"/>
    </xf>
    <xf numFmtId="176" fontId="8" fillId="2" borderId="6" xfId="4" applyNumberFormat="1" applyFont="1" applyFill="1" applyBorder="1" applyAlignment="1">
      <alignment horizontal="center" vertical="center"/>
    </xf>
    <xf numFmtId="176" fontId="8" fillId="2" borderId="7" xfId="4" applyNumberFormat="1" applyFont="1" applyFill="1" applyBorder="1" applyAlignment="1">
      <alignment horizontal="center" vertical="center"/>
    </xf>
    <xf numFmtId="0" fontId="8" fillId="0" borderId="0" xfId="2" applyFont="1" applyFill="1" applyBorder="1" applyAlignment="1" applyProtection="1">
      <alignment horizontal="right" vertical="center" indent="1"/>
      <protection locked="0"/>
    </xf>
    <xf numFmtId="38" fontId="8" fillId="3" borderId="1" xfId="5" applyFont="1" applyFill="1" applyBorder="1" applyAlignment="1">
      <alignment horizontal="right" vertical="center" indent="1"/>
    </xf>
    <xf numFmtId="0" fontId="8" fillId="0" borderId="0" xfId="2" quotePrefix="1" applyFont="1">
      <alignment vertical="center"/>
    </xf>
    <xf numFmtId="0" fontId="8" fillId="0" borderId="0" xfId="2" applyFont="1" applyAlignment="1">
      <alignment horizontal="right" vertical="center" indent="1"/>
    </xf>
    <xf numFmtId="179" fontId="8" fillId="3" borderId="1" xfId="1" applyNumberFormat="1" applyFont="1" applyFill="1" applyBorder="1" applyAlignment="1">
      <alignment horizontal="right" vertical="center" indent="1"/>
    </xf>
    <xf numFmtId="0" fontId="8" fillId="0" borderId="36" xfId="2" applyFont="1" applyBorder="1" applyAlignment="1">
      <alignment horizontal="right" vertical="center" indent="1"/>
    </xf>
    <xf numFmtId="176" fontId="6" fillId="0" borderId="2" xfId="2" applyNumberFormat="1" applyFont="1" applyBorder="1">
      <alignment vertical="center"/>
    </xf>
    <xf numFmtId="0" fontId="16" fillId="0" borderId="0" xfId="2" applyFont="1">
      <alignment vertical="center"/>
    </xf>
    <xf numFmtId="0" fontId="6" fillId="0" borderId="0" xfId="4" applyFont="1">
      <alignment vertical="center"/>
    </xf>
    <xf numFmtId="0" fontId="7" fillId="0" borderId="0" xfId="2" applyFont="1" applyFill="1" applyBorder="1">
      <alignment vertical="center"/>
    </xf>
    <xf numFmtId="0" fontId="21" fillId="0" borderId="0" xfId="2" applyFont="1" applyFill="1" applyBorder="1">
      <alignment vertical="center"/>
    </xf>
    <xf numFmtId="0" fontId="8" fillId="0" borderId="0" xfId="2" applyFont="1" applyFill="1" applyBorder="1" applyAlignment="1">
      <alignment horizontal="center" vertical="center"/>
    </xf>
    <xf numFmtId="0" fontId="8" fillId="0" borderId="0" xfId="2" applyFont="1" applyFill="1" applyBorder="1">
      <alignment vertical="center"/>
    </xf>
    <xf numFmtId="0" fontId="24" fillId="0" borderId="0" xfId="2" applyFont="1">
      <alignment vertical="center"/>
    </xf>
    <xf numFmtId="0" fontId="7" fillId="0" borderId="0" xfId="2" applyFont="1" applyAlignment="1">
      <alignment vertical="center" wrapText="1"/>
    </xf>
    <xf numFmtId="0" fontId="6" fillId="8" borderId="38" xfId="2" applyFont="1" applyFill="1" applyBorder="1" applyAlignment="1">
      <alignment horizontal="center" vertical="center"/>
    </xf>
    <xf numFmtId="181" fontId="6" fillId="5" borderId="3" xfId="2" applyNumberFormat="1" applyFont="1" applyFill="1" applyBorder="1">
      <alignment vertical="center"/>
    </xf>
    <xf numFmtId="181" fontId="6" fillId="5" borderId="24" xfId="2" applyNumberFormat="1" applyFont="1" applyFill="1" applyBorder="1">
      <alignment vertical="center"/>
    </xf>
    <xf numFmtId="180" fontId="6" fillId="5" borderId="24" xfId="2" applyNumberFormat="1" applyFont="1" applyFill="1" applyBorder="1">
      <alignment vertical="center"/>
    </xf>
    <xf numFmtId="176" fontId="6" fillId="0" borderId="43" xfId="2" applyNumberFormat="1" applyFont="1" applyBorder="1">
      <alignment vertical="center"/>
    </xf>
    <xf numFmtId="181" fontId="6" fillId="5" borderId="25" xfId="2" applyNumberFormat="1" applyFont="1" applyFill="1" applyBorder="1">
      <alignment vertical="center"/>
    </xf>
    <xf numFmtId="177" fontId="6" fillId="5" borderId="44" xfId="2" applyNumberFormat="1" applyFont="1" applyFill="1" applyBorder="1">
      <alignment vertical="center"/>
    </xf>
    <xf numFmtId="176" fontId="6" fillId="0" borderId="48" xfId="2" applyNumberFormat="1" applyFont="1" applyBorder="1">
      <alignment vertical="center"/>
    </xf>
    <xf numFmtId="176" fontId="6" fillId="0" borderId="0" xfId="0" applyNumberFormat="1" applyFont="1">
      <alignment vertical="center"/>
    </xf>
    <xf numFmtId="0" fontId="6" fillId="0" borderId="0" xfId="4" applyFont="1">
      <alignment vertical="center"/>
    </xf>
    <xf numFmtId="0" fontId="6" fillId="0" borderId="0" xfId="0" applyFont="1" applyAlignment="1">
      <alignment vertical="center" wrapText="1"/>
    </xf>
    <xf numFmtId="0" fontId="6" fillId="0" borderId="0" xfId="2" applyFont="1" applyAlignment="1">
      <alignment horizontal="right" vertical="center"/>
    </xf>
    <xf numFmtId="0" fontId="6" fillId="0" borderId="0" xfId="4" applyFont="1">
      <alignment vertical="center"/>
    </xf>
    <xf numFmtId="176" fontId="8" fillId="0" borderId="2" xfId="4" applyNumberFormat="1" applyFont="1" applyBorder="1" applyAlignment="1">
      <alignment horizontal="right" vertical="center"/>
    </xf>
    <xf numFmtId="0" fontId="6" fillId="0" borderId="0" xfId="4" applyFont="1">
      <alignment vertical="center"/>
    </xf>
    <xf numFmtId="0" fontId="3" fillId="0" borderId="0" xfId="4" applyFont="1" applyAlignment="1">
      <alignment horizontal="center" vertical="center"/>
    </xf>
    <xf numFmtId="176" fontId="8" fillId="0" borderId="51" xfId="4" applyNumberFormat="1" applyFont="1" applyBorder="1" applyAlignment="1">
      <alignment horizontal="right" vertical="center"/>
    </xf>
    <xf numFmtId="182" fontId="8" fillId="2" borderId="2" xfId="5" applyNumberFormat="1" applyFont="1" applyFill="1" applyBorder="1" applyAlignment="1">
      <alignment horizontal="right" vertical="center"/>
    </xf>
    <xf numFmtId="182" fontId="8" fillId="3" borderId="2" xfId="5" applyNumberFormat="1" applyFont="1" applyFill="1" applyBorder="1" applyAlignment="1">
      <alignment horizontal="right" vertical="center"/>
    </xf>
    <xf numFmtId="182" fontId="8" fillId="10" borderId="2" xfId="5" applyNumberFormat="1" applyFont="1" applyFill="1" applyBorder="1" applyAlignment="1">
      <alignment horizontal="right" vertical="center"/>
    </xf>
    <xf numFmtId="176" fontId="8" fillId="3" borderId="6" xfId="4" applyNumberFormat="1" applyFont="1" applyFill="1" applyBorder="1" applyAlignment="1">
      <alignment horizontal="center" vertical="center"/>
    </xf>
    <xf numFmtId="0" fontId="6" fillId="0" borderId="52" xfId="2" applyFont="1" applyBorder="1" applyAlignment="1">
      <alignment horizontal="center" vertical="center" wrapText="1"/>
    </xf>
    <xf numFmtId="176" fontId="8" fillId="0" borderId="53" xfId="4" applyNumberFormat="1" applyFont="1" applyBorder="1" applyAlignment="1">
      <alignment horizontal="right" vertical="center"/>
    </xf>
    <xf numFmtId="176" fontId="8" fillId="10" borderId="6" xfId="4" applyNumberFormat="1" applyFont="1" applyFill="1" applyBorder="1" applyAlignment="1">
      <alignment horizontal="center" vertical="center"/>
    </xf>
    <xf numFmtId="176" fontId="8" fillId="10" borderId="7" xfId="4" applyNumberFormat="1" applyFont="1" applyFill="1" applyBorder="1" applyAlignment="1">
      <alignment horizontal="center" vertical="center"/>
    </xf>
    <xf numFmtId="178" fontId="8" fillId="0" borderId="0" xfId="4" applyNumberFormat="1" applyFont="1" applyFill="1" applyBorder="1">
      <alignment vertical="center"/>
    </xf>
    <xf numFmtId="38" fontId="8" fillId="3" borderId="2" xfId="5" applyFont="1" applyFill="1" applyBorder="1" applyAlignment="1">
      <alignment horizontal="right" vertical="center"/>
    </xf>
    <xf numFmtId="176" fontId="6" fillId="2" borderId="43" xfId="2" applyNumberFormat="1" applyFont="1" applyFill="1" applyBorder="1">
      <alignment vertical="center"/>
    </xf>
    <xf numFmtId="180" fontId="6" fillId="5" borderId="25" xfId="2" applyNumberFormat="1" applyFont="1" applyFill="1" applyBorder="1">
      <alignment vertical="center"/>
    </xf>
    <xf numFmtId="0" fontId="6" fillId="0" borderId="0" xfId="4" applyFont="1" applyBorder="1">
      <alignment vertical="center"/>
    </xf>
    <xf numFmtId="0" fontId="8" fillId="0" borderId="0" xfId="4" applyFont="1" applyBorder="1" applyAlignment="1">
      <alignment horizontal="left" vertical="center"/>
    </xf>
    <xf numFmtId="0" fontId="8" fillId="0" borderId="0" xfId="4" applyFont="1" applyFill="1" applyBorder="1" applyAlignment="1">
      <alignment horizontal="left" vertical="center"/>
    </xf>
    <xf numFmtId="0" fontId="6" fillId="0" borderId="61" xfId="2" applyFont="1" applyBorder="1" applyAlignment="1">
      <alignment horizontal="center" vertical="center" wrapText="1"/>
    </xf>
    <xf numFmtId="176" fontId="8" fillId="0" borderId="62" xfId="4" applyNumberFormat="1" applyFont="1" applyBorder="1" applyAlignment="1">
      <alignment horizontal="right" vertical="center"/>
    </xf>
    <xf numFmtId="0" fontId="6" fillId="0" borderId="70" xfId="2" applyFont="1" applyBorder="1" applyAlignment="1">
      <alignment horizontal="center" vertical="center" wrapText="1"/>
    </xf>
    <xf numFmtId="0" fontId="6" fillId="0" borderId="66" xfId="2" applyFont="1" applyBorder="1" applyAlignment="1">
      <alignment horizontal="center" vertical="center"/>
    </xf>
    <xf numFmtId="176" fontId="8" fillId="0" borderId="71" xfId="4" applyNumberFormat="1" applyFont="1" applyBorder="1" applyAlignment="1">
      <alignment horizontal="right" vertical="center"/>
    </xf>
    <xf numFmtId="0" fontId="6" fillId="0" borderId="75" xfId="2" applyFont="1" applyBorder="1" applyAlignment="1">
      <alignment horizontal="center" vertical="center" wrapText="1"/>
    </xf>
    <xf numFmtId="176" fontId="8" fillId="0" borderId="73" xfId="4" applyNumberFormat="1" applyFont="1" applyBorder="1" applyAlignment="1">
      <alignment horizontal="right" vertical="center"/>
    </xf>
    <xf numFmtId="176" fontId="8" fillId="0" borderId="76" xfId="4" applyNumberFormat="1" applyFont="1" applyBorder="1" applyAlignment="1">
      <alignment horizontal="right" vertical="center"/>
    </xf>
    <xf numFmtId="176" fontId="8" fillId="0" borderId="77" xfId="4" applyNumberFormat="1" applyFont="1" applyBorder="1" applyAlignment="1">
      <alignment horizontal="right" vertical="center"/>
    </xf>
    <xf numFmtId="0" fontId="6" fillId="0" borderId="21" xfId="2" applyFont="1" applyBorder="1" applyAlignment="1">
      <alignment horizontal="center" vertical="center"/>
    </xf>
    <xf numFmtId="176" fontId="8" fillId="0" borderId="78" xfId="4" applyNumberFormat="1" applyFont="1" applyBorder="1" applyAlignment="1">
      <alignment horizontal="right" vertical="center"/>
    </xf>
    <xf numFmtId="38" fontId="8" fillId="0" borderId="6" xfId="5" applyFont="1" applyBorder="1" applyAlignment="1">
      <alignment horizontal="right" vertical="center"/>
    </xf>
    <xf numFmtId="0" fontId="6" fillId="0" borderId="88" xfId="2" applyFont="1" applyBorder="1" applyAlignment="1">
      <alignment horizontal="center" vertical="center" wrapText="1"/>
    </xf>
    <xf numFmtId="176" fontId="8" fillId="0" borderId="89" xfId="4" applyNumberFormat="1" applyFont="1" applyBorder="1" applyAlignment="1">
      <alignment horizontal="right" vertical="center"/>
    </xf>
    <xf numFmtId="176" fontId="8" fillId="3" borderId="2" xfId="4" applyNumberFormat="1" applyFont="1" applyFill="1" applyBorder="1" applyAlignment="1">
      <alignment horizontal="center" vertical="center"/>
    </xf>
    <xf numFmtId="176" fontId="8" fillId="10" borderId="2" xfId="4" applyNumberFormat="1" applyFont="1" applyFill="1" applyBorder="1" applyAlignment="1">
      <alignment horizontal="center" vertical="center"/>
    </xf>
    <xf numFmtId="176" fontId="8" fillId="2" borderId="2" xfId="4" applyNumberFormat="1" applyFont="1" applyFill="1" applyBorder="1" applyAlignment="1">
      <alignment horizontal="center" vertical="center"/>
    </xf>
    <xf numFmtId="182" fontId="8" fillId="0" borderId="3" xfId="5" applyNumberFormat="1" applyFont="1" applyBorder="1" applyAlignment="1">
      <alignment horizontal="right" vertical="center"/>
    </xf>
    <xf numFmtId="0" fontId="6" fillId="0" borderId="2" xfId="4" applyFont="1" applyBorder="1" applyAlignment="1">
      <alignment horizontal="center" vertical="center" wrapText="1"/>
    </xf>
    <xf numFmtId="0" fontId="6" fillId="0" borderId="2" xfId="4" applyFont="1" applyBorder="1" applyAlignment="1">
      <alignment horizontal="center" vertical="center"/>
    </xf>
    <xf numFmtId="176" fontId="6" fillId="0" borderId="2" xfId="4" applyNumberFormat="1" applyFont="1" applyBorder="1" applyAlignment="1">
      <alignment horizontal="right" vertical="center"/>
    </xf>
    <xf numFmtId="0" fontId="26" fillId="0" borderId="0" xfId="2" applyFont="1">
      <alignment vertical="center"/>
    </xf>
    <xf numFmtId="0" fontId="6" fillId="0" borderId="27" xfId="4" applyFont="1" applyBorder="1" applyAlignment="1">
      <alignment horizontal="center" vertical="center" wrapText="1"/>
    </xf>
    <xf numFmtId="0" fontId="6" fillId="0" borderId="3" xfId="4" applyFont="1" applyBorder="1" applyAlignment="1">
      <alignment horizontal="center" vertical="center" wrapText="1"/>
    </xf>
    <xf numFmtId="176" fontId="6" fillId="0" borderId="27" xfId="4" applyNumberFormat="1" applyFont="1" applyBorder="1" applyAlignment="1">
      <alignment horizontal="right" vertical="center"/>
    </xf>
    <xf numFmtId="176" fontId="6" fillId="0" borderId="102" xfId="4" applyNumberFormat="1" applyFont="1" applyBorder="1" applyAlignment="1">
      <alignment horizontal="right" vertical="center"/>
    </xf>
    <xf numFmtId="176" fontId="6" fillId="0" borderId="48" xfId="4" applyNumberFormat="1" applyFont="1" applyBorder="1" applyAlignment="1">
      <alignment horizontal="right" vertical="center"/>
    </xf>
    <xf numFmtId="176" fontId="6" fillId="3" borderId="2" xfId="4" applyNumberFormat="1" applyFont="1" applyFill="1" applyBorder="1" applyAlignment="1">
      <alignment horizontal="center" vertical="center"/>
    </xf>
    <xf numFmtId="176" fontId="6" fillId="3" borderId="48" xfId="4" applyNumberFormat="1" applyFont="1" applyFill="1" applyBorder="1" applyAlignment="1">
      <alignment horizontal="center" vertical="center"/>
    </xf>
    <xf numFmtId="0" fontId="27" fillId="0" borderId="0" xfId="4" applyFont="1" applyFill="1">
      <alignment vertical="center"/>
    </xf>
    <xf numFmtId="38" fontId="6" fillId="2" borderId="2" xfId="5" applyFont="1" applyFill="1" applyBorder="1" applyAlignment="1">
      <alignment horizontal="right" vertical="center"/>
    </xf>
    <xf numFmtId="38" fontId="6" fillId="2" borderId="48" xfId="5" applyFont="1" applyFill="1" applyBorder="1" applyAlignment="1">
      <alignment horizontal="right" vertical="center"/>
    </xf>
    <xf numFmtId="38" fontId="6" fillId="2" borderId="3" xfId="5" applyFont="1" applyFill="1" applyBorder="1" applyAlignment="1">
      <alignment horizontal="right" vertical="center"/>
    </xf>
    <xf numFmtId="38" fontId="6" fillId="2" borderId="49" xfId="5" applyFont="1" applyFill="1" applyBorder="1" applyAlignment="1">
      <alignment horizontal="right" vertical="center"/>
    </xf>
    <xf numFmtId="176" fontId="8" fillId="0" borderId="51" xfId="4" applyNumberFormat="1" applyFont="1" applyBorder="1" applyAlignment="1">
      <alignment horizontal="right" vertical="center"/>
    </xf>
    <xf numFmtId="176" fontId="8" fillId="0" borderId="2" xfId="4" applyNumberFormat="1" applyFont="1" applyBorder="1" applyAlignment="1">
      <alignment horizontal="right" vertical="center"/>
    </xf>
    <xf numFmtId="176" fontId="8" fillId="3" borderId="22" xfId="4" applyNumberFormat="1" applyFont="1" applyFill="1" applyBorder="1" applyAlignment="1">
      <alignment horizontal="center" vertical="center"/>
    </xf>
    <xf numFmtId="182" fontId="8" fillId="2" borderId="51" xfId="5" applyNumberFormat="1" applyFont="1" applyFill="1" applyBorder="1" applyAlignment="1">
      <alignment horizontal="right" vertical="center"/>
    </xf>
    <xf numFmtId="182" fontId="8" fillId="3" borderId="51" xfId="5" applyNumberFormat="1" applyFont="1" applyFill="1" applyBorder="1" applyAlignment="1">
      <alignment horizontal="right" vertical="center"/>
    </xf>
    <xf numFmtId="182" fontId="8" fillId="10" borderId="51" xfId="5" applyNumberFormat="1" applyFont="1" applyFill="1" applyBorder="1" applyAlignment="1">
      <alignment horizontal="right" vertical="center"/>
    </xf>
    <xf numFmtId="0" fontId="8" fillId="0" borderId="0" xfId="2" applyFont="1" applyFill="1">
      <alignment vertical="center"/>
    </xf>
    <xf numFmtId="0" fontId="6" fillId="0" borderId="0" xfId="0" applyFont="1" applyFill="1">
      <alignment vertical="center"/>
    </xf>
    <xf numFmtId="9" fontId="8" fillId="0" borderId="1" xfId="1" applyFont="1" applyFill="1" applyBorder="1" applyAlignment="1">
      <alignment horizontal="center" vertical="center"/>
    </xf>
    <xf numFmtId="38" fontId="8" fillId="0" borderId="0" xfId="5" applyFont="1" applyFill="1" applyBorder="1" applyAlignment="1">
      <alignment horizontal="right" vertical="center" indent="1"/>
    </xf>
    <xf numFmtId="0" fontId="6" fillId="0" borderId="0" xfId="2" applyFont="1" applyFill="1">
      <alignment vertical="center"/>
    </xf>
    <xf numFmtId="176" fontId="6" fillId="2" borderId="4" xfId="2" applyNumberFormat="1" applyFont="1" applyFill="1" applyBorder="1" applyAlignment="1" applyProtection="1">
      <alignment horizontal="right" vertical="center"/>
      <protection locked="0"/>
    </xf>
    <xf numFmtId="176" fontId="6" fillId="2" borderId="103" xfId="2" applyNumberFormat="1" applyFont="1" applyFill="1" applyBorder="1" applyAlignment="1" applyProtection="1">
      <alignment horizontal="right" vertical="center"/>
      <protection locked="0"/>
    </xf>
    <xf numFmtId="176" fontId="6" fillId="2" borderId="51" xfId="2" applyNumberFormat="1" applyFont="1" applyFill="1" applyBorder="1">
      <alignment vertical="center"/>
    </xf>
    <xf numFmtId="176" fontId="6" fillId="0" borderId="51" xfId="2" applyNumberFormat="1" applyFont="1" applyBorder="1">
      <alignment vertical="center"/>
    </xf>
    <xf numFmtId="176" fontId="6" fillId="2" borderId="2" xfId="2" applyNumberFormat="1" applyFont="1" applyFill="1" applyBorder="1" applyAlignment="1" applyProtection="1">
      <alignment horizontal="right" vertical="center"/>
      <protection locked="0"/>
    </xf>
    <xf numFmtId="181" fontId="6" fillId="5" borderId="49" xfId="2" applyNumberFormat="1" applyFont="1" applyFill="1" applyBorder="1">
      <alignment vertical="center"/>
    </xf>
    <xf numFmtId="0" fontId="28" fillId="0" borderId="0" xfId="2" applyFont="1">
      <alignment vertical="center"/>
    </xf>
    <xf numFmtId="0" fontId="27" fillId="0" borderId="0" xfId="2" applyFont="1">
      <alignment vertical="center"/>
    </xf>
    <xf numFmtId="176" fontId="8" fillId="0" borderId="2" xfId="4" applyNumberFormat="1" applyFont="1" applyBorder="1" applyAlignment="1">
      <alignment horizontal="right" vertical="center"/>
    </xf>
    <xf numFmtId="176" fontId="8" fillId="0" borderId="3" xfId="4" applyNumberFormat="1" applyFont="1" applyBorder="1" applyAlignment="1">
      <alignment horizontal="right" vertical="center"/>
    </xf>
    <xf numFmtId="176" fontId="8" fillId="0" borderId="51" xfId="4" applyNumberFormat="1" applyFont="1" applyBorder="1" applyAlignment="1">
      <alignment horizontal="right" vertical="center"/>
    </xf>
    <xf numFmtId="0" fontId="6" fillId="0" borderId="86" xfId="4" applyFont="1" applyBorder="1" applyAlignment="1">
      <alignment horizontal="left" vertical="top" wrapText="1"/>
    </xf>
    <xf numFmtId="0" fontId="6" fillId="0" borderId="2" xfId="4" applyFont="1" applyBorder="1" applyAlignment="1">
      <alignment horizontal="left" vertical="top"/>
    </xf>
    <xf numFmtId="176" fontId="8" fillId="3" borderId="72" xfId="5" applyNumberFormat="1" applyFont="1" applyFill="1" applyBorder="1" applyAlignment="1">
      <alignment horizontal="right" vertical="center"/>
    </xf>
    <xf numFmtId="176" fontId="8" fillId="3" borderId="73" xfId="5" applyNumberFormat="1" applyFont="1" applyFill="1" applyBorder="1" applyAlignment="1">
      <alignment horizontal="right" vertical="center"/>
    </xf>
    <xf numFmtId="176" fontId="8" fillId="3" borderId="74" xfId="5" applyNumberFormat="1" applyFont="1" applyFill="1" applyBorder="1" applyAlignment="1">
      <alignment horizontal="right" vertical="center"/>
    </xf>
    <xf numFmtId="176" fontId="8" fillId="0" borderId="72" xfId="5" applyNumberFormat="1" applyFont="1" applyFill="1" applyBorder="1" applyAlignment="1">
      <alignment horizontal="right" vertical="center"/>
    </xf>
    <xf numFmtId="176" fontId="8" fillId="0" borderId="73" xfId="5" applyNumberFormat="1" applyFont="1" applyFill="1" applyBorder="1" applyAlignment="1">
      <alignment horizontal="right" vertical="center"/>
    </xf>
    <xf numFmtId="176" fontId="8" fillId="3" borderId="94" xfId="5" applyNumberFormat="1" applyFont="1" applyFill="1" applyBorder="1" applyAlignment="1">
      <alignment horizontal="right" vertical="center"/>
    </xf>
    <xf numFmtId="0" fontId="8" fillId="0" borderId="14" xfId="2" applyFont="1" applyBorder="1" applyAlignment="1">
      <alignment vertical="center" textRotation="255"/>
    </xf>
    <xf numFmtId="0" fontId="8" fillId="0" borderId="15" xfId="2" applyFont="1" applyBorder="1" applyAlignment="1">
      <alignment vertical="center" textRotation="255"/>
    </xf>
    <xf numFmtId="176" fontId="8" fillId="3" borderId="95" xfId="5" applyNumberFormat="1" applyFont="1" applyFill="1" applyBorder="1" applyAlignment="1">
      <alignment horizontal="right" vertical="center"/>
    </xf>
    <xf numFmtId="0" fontId="6" fillId="0" borderId="13" xfId="2" applyFont="1" applyBorder="1" applyAlignment="1">
      <alignment horizontal="center" vertical="center" textRotation="255" wrapText="1"/>
    </xf>
    <xf numFmtId="0" fontId="6" fillId="0" borderId="14" xfId="2" applyFont="1" applyBorder="1" applyAlignment="1">
      <alignment horizontal="center" vertical="center" textRotation="255" wrapText="1"/>
    </xf>
    <xf numFmtId="0" fontId="6" fillId="0" borderId="15" xfId="2" applyFont="1" applyBorder="1" applyAlignment="1">
      <alignment horizontal="center" vertical="center" textRotation="255" wrapText="1"/>
    </xf>
    <xf numFmtId="176" fontId="8" fillId="0" borderId="59" xfId="4" applyNumberFormat="1" applyFont="1" applyBorder="1">
      <alignment vertical="center"/>
    </xf>
    <xf numFmtId="0" fontId="8" fillId="0" borderId="60" xfId="4" applyFont="1" applyBorder="1">
      <alignment vertical="center"/>
    </xf>
    <xf numFmtId="0" fontId="8" fillId="0" borderId="58" xfId="4" applyFont="1" applyBorder="1">
      <alignment vertical="center"/>
    </xf>
    <xf numFmtId="176" fontId="8" fillId="2" borderId="98" xfId="5" applyNumberFormat="1" applyFont="1" applyFill="1" applyBorder="1" applyAlignment="1">
      <alignment horizontal="right" vertical="center"/>
    </xf>
    <xf numFmtId="176" fontId="8" fillId="2" borderId="0" xfId="5" applyNumberFormat="1" applyFont="1" applyFill="1" applyBorder="1" applyAlignment="1">
      <alignment horizontal="right" vertical="center"/>
    </xf>
    <xf numFmtId="176" fontId="8" fillId="2" borderId="99" xfId="5" applyNumberFormat="1" applyFont="1" applyFill="1" applyBorder="1" applyAlignment="1">
      <alignment horizontal="right" vertical="center"/>
    </xf>
    <xf numFmtId="176" fontId="8" fillId="0" borderId="68" xfId="4" applyNumberFormat="1" applyFont="1" applyBorder="1">
      <alignment vertical="center"/>
    </xf>
    <xf numFmtId="0" fontId="8" fillId="0" borderId="67" xfId="4" applyFont="1" applyBorder="1">
      <alignment vertical="center"/>
    </xf>
    <xf numFmtId="0" fontId="8" fillId="0" borderId="69" xfId="4" applyFont="1" applyBorder="1">
      <alignment vertical="center"/>
    </xf>
    <xf numFmtId="176" fontId="8" fillId="0" borderId="59" xfId="4" applyNumberFormat="1" applyFont="1" applyFill="1" applyBorder="1">
      <alignment vertical="center"/>
    </xf>
    <xf numFmtId="0" fontId="8" fillId="0" borderId="60" xfId="4" applyFont="1" applyFill="1" applyBorder="1">
      <alignment vertical="center"/>
    </xf>
    <xf numFmtId="176" fontId="8" fillId="10" borderId="98" xfId="5" applyNumberFormat="1" applyFont="1" applyFill="1" applyBorder="1" applyAlignment="1">
      <alignment horizontal="right" vertical="center"/>
    </xf>
    <xf numFmtId="176" fontId="8" fillId="10" borderId="0" xfId="5" applyNumberFormat="1" applyFont="1" applyFill="1" applyBorder="1" applyAlignment="1">
      <alignment horizontal="right" vertical="center"/>
    </xf>
    <xf numFmtId="176" fontId="8" fillId="0" borderId="96" xfId="4" applyNumberFormat="1" applyFont="1" applyBorder="1">
      <alignment vertical="center"/>
    </xf>
    <xf numFmtId="176" fontId="8" fillId="2" borderId="31" xfId="5" applyNumberFormat="1" applyFont="1" applyFill="1" applyBorder="1" applyAlignment="1">
      <alignment horizontal="right" vertical="center"/>
    </xf>
    <xf numFmtId="176" fontId="8" fillId="3" borderId="96" xfId="4" applyNumberFormat="1" applyFont="1" applyFill="1" applyBorder="1">
      <alignment vertical="center"/>
    </xf>
    <xf numFmtId="0" fontId="8" fillId="3" borderId="60" xfId="4" applyFont="1" applyFill="1" applyBorder="1">
      <alignment vertical="center"/>
    </xf>
    <xf numFmtId="0" fontId="8" fillId="3" borderId="97" xfId="4" applyFont="1" applyFill="1" applyBorder="1">
      <alignment vertical="center"/>
    </xf>
    <xf numFmtId="176" fontId="8" fillId="10" borderId="31" xfId="5" applyNumberFormat="1" applyFont="1" applyFill="1" applyBorder="1" applyAlignment="1">
      <alignment horizontal="right" vertical="center"/>
    </xf>
    <xf numFmtId="176" fontId="8" fillId="10" borderId="100" xfId="5" applyNumberFormat="1" applyFont="1" applyFill="1" applyBorder="1" applyAlignment="1">
      <alignment horizontal="right" vertical="center"/>
    </xf>
    <xf numFmtId="0" fontId="8" fillId="0" borderId="111" xfId="4" applyFont="1" applyBorder="1">
      <alignment vertical="center"/>
    </xf>
    <xf numFmtId="0" fontId="6" fillId="0" borderId="93" xfId="4" applyFont="1" applyBorder="1" applyAlignment="1">
      <alignment horizontal="left" vertical="top" wrapText="1"/>
    </xf>
    <xf numFmtId="0" fontId="6" fillId="0" borderId="3" xfId="4" applyFont="1" applyBorder="1" applyAlignment="1">
      <alignment horizontal="left" vertical="top"/>
    </xf>
    <xf numFmtId="176" fontId="8" fillId="0" borderId="51" xfId="4" applyNumberFormat="1" applyFont="1" applyBorder="1" applyAlignment="1">
      <alignment horizontal="center" vertical="center"/>
    </xf>
    <xf numFmtId="176" fontId="8" fillId="0" borderId="2" xfId="4" applyNumberFormat="1" applyFont="1" applyBorder="1" applyAlignment="1">
      <alignment horizontal="center" vertical="center"/>
    </xf>
    <xf numFmtId="0" fontId="8" fillId="0" borderId="85" xfId="4" applyFont="1" applyBorder="1" applyAlignment="1">
      <alignment horizontal="center" vertical="center"/>
    </xf>
    <xf numFmtId="0" fontId="8" fillId="0" borderId="5" xfId="4" applyFont="1" applyBorder="1" applyAlignment="1">
      <alignment horizontal="center" vertical="center"/>
    </xf>
    <xf numFmtId="0" fontId="8" fillId="0" borderId="86" xfId="4" applyFont="1" applyBorder="1" applyAlignment="1">
      <alignment horizontal="center" vertical="center" wrapText="1"/>
    </xf>
    <xf numFmtId="0" fontId="8" fillId="0" borderId="2" xfId="4" applyFont="1" applyBorder="1" applyAlignment="1">
      <alignment horizontal="center" vertical="center" wrapText="1"/>
    </xf>
    <xf numFmtId="182" fontId="8" fillId="2" borderId="51" xfId="5" applyNumberFormat="1" applyFont="1" applyFill="1" applyBorder="1" applyAlignment="1">
      <alignment horizontal="right" vertical="center"/>
    </xf>
    <xf numFmtId="182" fontId="8" fillId="2" borderId="4" xfId="5" applyNumberFormat="1" applyFont="1" applyFill="1" applyBorder="1" applyAlignment="1">
      <alignment horizontal="right" vertical="center"/>
    </xf>
    <xf numFmtId="182" fontId="8" fillId="2" borderId="5" xfId="5" applyNumberFormat="1" applyFont="1" applyFill="1" applyBorder="1" applyAlignment="1">
      <alignment horizontal="right" vertical="center"/>
    </xf>
    <xf numFmtId="182" fontId="8" fillId="10" borderId="51" xfId="5" applyNumberFormat="1" applyFont="1" applyFill="1" applyBorder="1" applyAlignment="1">
      <alignment horizontal="right" vertical="center"/>
    </xf>
    <xf numFmtId="182" fontId="8" fillId="10" borderId="4" xfId="5" applyNumberFormat="1" applyFont="1" applyFill="1" applyBorder="1" applyAlignment="1">
      <alignment horizontal="right" vertical="center"/>
    </xf>
    <xf numFmtId="182" fontId="8" fillId="10" borderId="5" xfId="5" applyNumberFormat="1" applyFont="1" applyFill="1" applyBorder="1" applyAlignment="1">
      <alignment horizontal="right" vertical="center"/>
    </xf>
    <xf numFmtId="0" fontId="6" fillId="0" borderId="85" xfId="4" applyFont="1" applyBorder="1" applyAlignment="1">
      <alignment horizontal="left" vertical="top" wrapText="1"/>
    </xf>
    <xf numFmtId="0" fontId="6" fillId="0" borderId="5" xfId="4" applyFont="1" applyBorder="1" applyAlignment="1">
      <alignment horizontal="left" vertical="top"/>
    </xf>
    <xf numFmtId="0" fontId="8" fillId="0" borderId="86" xfId="4" applyFont="1" applyBorder="1" applyAlignment="1">
      <alignment horizontal="center" vertical="center"/>
    </xf>
    <xf numFmtId="0" fontId="8" fillId="0" borderId="2" xfId="4" applyFont="1" applyBorder="1" applyAlignment="1">
      <alignment horizontal="center" vertical="center"/>
    </xf>
    <xf numFmtId="0" fontId="14" fillId="7" borderId="21" xfId="4" applyFont="1" applyFill="1" applyBorder="1" applyAlignment="1">
      <alignment horizontal="center" vertical="center"/>
    </xf>
    <xf numFmtId="0" fontId="14" fillId="7" borderId="18" xfId="4" applyFont="1" applyFill="1" applyBorder="1" applyAlignment="1">
      <alignment horizontal="center" vertical="center"/>
    </xf>
    <xf numFmtId="0" fontId="14" fillId="7" borderId="12" xfId="4" applyFont="1" applyFill="1" applyBorder="1" applyAlignment="1">
      <alignment horizontal="center" vertical="center"/>
    </xf>
    <xf numFmtId="0" fontId="14" fillId="7" borderId="8" xfId="4" applyFont="1" applyFill="1" applyBorder="1" applyAlignment="1">
      <alignment horizontal="center" vertical="center"/>
    </xf>
    <xf numFmtId="0" fontId="14" fillId="7" borderId="19" xfId="4" applyFont="1" applyFill="1" applyBorder="1" applyAlignment="1">
      <alignment horizontal="center" vertical="center" wrapText="1"/>
    </xf>
    <xf numFmtId="0" fontId="14" fillId="7" borderId="4" xfId="4" applyFont="1" applyFill="1" applyBorder="1" applyAlignment="1">
      <alignment horizontal="center" vertical="center" wrapText="1"/>
    </xf>
    <xf numFmtId="0" fontId="14" fillId="7" borderId="4" xfId="4" applyFont="1" applyFill="1" applyBorder="1" applyAlignment="1">
      <alignment horizontal="center" vertical="center"/>
    </xf>
    <xf numFmtId="0" fontId="14" fillId="7" borderId="20" xfId="4" applyFont="1" applyFill="1" applyBorder="1" applyAlignment="1">
      <alignment horizontal="center" vertical="center" wrapText="1"/>
    </xf>
    <xf numFmtId="0" fontId="14" fillId="7" borderId="56" xfId="4" applyFont="1" applyFill="1" applyBorder="1" applyAlignment="1">
      <alignment horizontal="center" vertical="center" wrapText="1"/>
    </xf>
    <xf numFmtId="0" fontId="14" fillId="7" borderId="79" xfId="4" applyFont="1" applyFill="1" applyBorder="1" applyAlignment="1">
      <alignment horizontal="center" vertical="center" wrapText="1"/>
    </xf>
    <xf numFmtId="0" fontId="14" fillId="7" borderId="80" xfId="4" applyFont="1" applyFill="1" applyBorder="1" applyAlignment="1">
      <alignment horizontal="center" vertical="center" wrapText="1"/>
    </xf>
    <xf numFmtId="0" fontId="14" fillId="9" borderId="6" xfId="4" applyFont="1" applyFill="1" applyBorder="1" applyAlignment="1">
      <alignment horizontal="center" vertical="center" wrapText="1"/>
    </xf>
    <xf numFmtId="0" fontId="14" fillId="9" borderId="10" xfId="4" applyFont="1" applyFill="1" applyBorder="1" applyAlignment="1">
      <alignment horizontal="center" vertical="center" wrapText="1"/>
    </xf>
    <xf numFmtId="0" fontId="14" fillId="9" borderId="7" xfId="4" applyFont="1" applyFill="1" applyBorder="1" applyAlignment="1">
      <alignment horizontal="center" vertical="center" wrapText="1"/>
    </xf>
    <xf numFmtId="0" fontId="14" fillId="9" borderId="81" xfId="4" applyFont="1" applyFill="1" applyBorder="1" applyAlignment="1">
      <alignment horizontal="center" vertical="center" wrapText="1"/>
    </xf>
    <xf numFmtId="0" fontId="8" fillId="2" borderId="22" xfId="4" applyFont="1" applyFill="1" applyBorder="1" applyAlignment="1">
      <alignment horizontal="center" vertical="center"/>
    </xf>
    <xf numFmtId="0" fontId="8" fillId="2" borderId="26" xfId="4" applyFont="1" applyFill="1" applyBorder="1" applyAlignment="1">
      <alignment horizontal="center" vertical="center"/>
    </xf>
    <xf numFmtId="0" fontId="8" fillId="2" borderId="82" xfId="4" applyFont="1" applyFill="1" applyBorder="1" applyAlignment="1">
      <alignment horizontal="center" vertical="center"/>
    </xf>
    <xf numFmtId="176" fontId="8" fillId="3" borderId="90" xfId="5" applyNumberFormat="1" applyFont="1" applyFill="1" applyBorder="1" applyAlignment="1">
      <alignment horizontal="right" vertical="center"/>
    </xf>
    <xf numFmtId="176" fontId="8" fillId="3" borderId="91" xfId="5" applyNumberFormat="1" applyFont="1" applyFill="1" applyBorder="1" applyAlignment="1">
      <alignment horizontal="right" vertical="center"/>
    </xf>
    <xf numFmtId="176" fontId="8" fillId="3" borderId="92" xfId="5" applyNumberFormat="1" applyFont="1" applyFill="1" applyBorder="1" applyAlignment="1">
      <alignment horizontal="right" vertical="center"/>
    </xf>
    <xf numFmtId="176" fontId="8" fillId="2" borderId="63" xfId="5" applyNumberFormat="1" applyFont="1" applyFill="1" applyBorder="1" applyAlignment="1">
      <alignment horizontal="right" vertical="center"/>
    </xf>
    <xf numFmtId="176" fontId="8" fillId="2" borderId="64" xfId="5" applyNumberFormat="1" applyFont="1" applyFill="1" applyBorder="1" applyAlignment="1">
      <alignment horizontal="right" vertical="center"/>
    </xf>
    <xf numFmtId="176" fontId="8" fillId="2" borderId="65" xfId="5" applyNumberFormat="1" applyFont="1" applyFill="1" applyBorder="1" applyAlignment="1">
      <alignment horizontal="right" vertical="center"/>
    </xf>
    <xf numFmtId="176" fontId="8" fillId="3" borderId="63" xfId="5" applyNumberFormat="1" applyFont="1" applyFill="1" applyBorder="1" applyAlignment="1">
      <alignment horizontal="right" vertical="center"/>
    </xf>
    <xf numFmtId="176" fontId="8" fillId="3" borderId="64" xfId="5" applyNumberFormat="1" applyFont="1" applyFill="1" applyBorder="1" applyAlignment="1">
      <alignment horizontal="right" vertical="center"/>
    </xf>
    <xf numFmtId="176" fontId="8" fillId="2" borderId="22" xfId="5" applyNumberFormat="1" applyFont="1" applyFill="1" applyBorder="1" applyAlignment="1">
      <alignment horizontal="right" vertical="center"/>
    </xf>
    <xf numFmtId="176" fontId="8" fillId="2" borderId="26" xfId="5" applyNumberFormat="1" applyFont="1" applyFill="1" applyBorder="1" applyAlignment="1">
      <alignment horizontal="right" vertical="center"/>
    </xf>
    <xf numFmtId="176" fontId="8" fillId="3" borderId="22" xfId="5" applyNumberFormat="1" applyFont="1" applyFill="1" applyBorder="1" applyAlignment="1">
      <alignment horizontal="right" vertical="center"/>
    </xf>
    <xf numFmtId="176" fontId="8" fillId="3" borderId="26" xfId="5" applyNumberFormat="1" applyFont="1" applyFill="1" applyBorder="1" applyAlignment="1">
      <alignment horizontal="right" vertical="center"/>
    </xf>
    <xf numFmtId="176" fontId="8" fillId="3" borderId="82" xfId="5" applyNumberFormat="1" applyFont="1" applyFill="1" applyBorder="1" applyAlignment="1">
      <alignment horizontal="right" vertical="center"/>
    </xf>
    <xf numFmtId="0" fontId="8" fillId="0" borderId="83" xfId="2" applyFont="1" applyBorder="1" applyAlignment="1">
      <alignment vertical="center" textRotation="255"/>
    </xf>
    <xf numFmtId="0" fontId="8" fillId="0" borderId="57" xfId="2" applyFont="1" applyBorder="1" applyAlignment="1">
      <alignment vertical="center" textRotation="255"/>
    </xf>
    <xf numFmtId="0" fontId="8" fillId="0" borderId="87" xfId="2" applyFont="1" applyBorder="1" applyAlignment="1">
      <alignment vertical="center" textRotation="255"/>
    </xf>
    <xf numFmtId="0" fontId="6" fillId="0" borderId="84" xfId="4" applyFont="1" applyBorder="1" applyAlignment="1">
      <alignment horizontal="center" vertical="center"/>
    </xf>
    <xf numFmtId="0" fontId="6" fillId="0" borderId="8" xfId="4" applyFont="1" applyBorder="1" applyAlignment="1">
      <alignment horizontal="center" vertical="center"/>
    </xf>
    <xf numFmtId="176" fontId="8" fillId="0" borderId="85" xfId="4" applyNumberFormat="1" applyFont="1" applyBorder="1" applyAlignment="1">
      <alignment horizontal="right" vertical="center"/>
    </xf>
    <xf numFmtId="176" fontId="8" fillId="0" borderId="4" xfId="4" applyNumberFormat="1" applyFont="1" applyBorder="1" applyAlignment="1">
      <alignment horizontal="right" vertical="center"/>
    </xf>
    <xf numFmtId="176" fontId="8" fillId="0" borderId="51" xfId="4" applyNumberFormat="1" applyFont="1" applyBorder="1" applyAlignment="1">
      <alignment horizontal="right" vertical="center"/>
    </xf>
    <xf numFmtId="176" fontId="8" fillId="0" borderId="22" xfId="4" applyNumberFormat="1" applyFont="1" applyBorder="1" applyAlignment="1">
      <alignment horizontal="right" vertical="center"/>
    </xf>
    <xf numFmtId="176" fontId="8" fillId="0" borderId="2" xfId="4" applyNumberFormat="1" applyFont="1" applyBorder="1" applyAlignment="1">
      <alignment horizontal="right" vertical="center"/>
    </xf>
    <xf numFmtId="176" fontId="8" fillId="0" borderId="3" xfId="4" applyNumberFormat="1" applyFont="1" applyBorder="1" applyAlignment="1">
      <alignment horizontal="right" vertical="center"/>
    </xf>
    <xf numFmtId="0" fontId="8" fillId="0" borderId="31" xfId="4" applyFont="1" applyBorder="1" applyAlignment="1">
      <alignment horizontal="center" vertical="center" wrapText="1"/>
    </xf>
    <xf numFmtId="0" fontId="8" fillId="0" borderId="8" xfId="4" applyFont="1" applyBorder="1" applyAlignment="1">
      <alignment horizontal="center" vertical="center" wrapText="1"/>
    </xf>
    <xf numFmtId="0" fontId="8" fillId="0" borderId="32" xfId="4" applyFont="1" applyBorder="1" applyAlignment="1">
      <alignment horizontal="center" vertical="center" wrapText="1"/>
    </xf>
    <xf numFmtId="0" fontId="8" fillId="0" borderId="9" xfId="4" applyFont="1" applyBorder="1" applyAlignment="1">
      <alignment horizontal="center" vertical="center" wrapText="1"/>
    </xf>
    <xf numFmtId="9" fontId="8" fillId="2" borderId="6" xfId="1" applyNumberFormat="1" applyFont="1" applyFill="1" applyBorder="1" applyAlignment="1">
      <alignment horizontal="right" vertical="center"/>
    </xf>
    <xf numFmtId="9" fontId="8" fillId="2" borderId="7" xfId="1" applyNumberFormat="1" applyFont="1" applyFill="1" applyBorder="1" applyAlignment="1">
      <alignment horizontal="right" vertical="center"/>
    </xf>
    <xf numFmtId="0" fontId="8" fillId="0" borderId="4" xfId="4" applyFont="1" applyBorder="1" applyAlignment="1">
      <alignment horizontal="center" vertical="center"/>
    </xf>
    <xf numFmtId="176" fontId="8" fillId="2" borderId="6" xfId="4" applyNumberFormat="1" applyFont="1" applyFill="1" applyBorder="1" applyAlignment="1">
      <alignment horizontal="right" vertical="center"/>
    </xf>
    <xf numFmtId="176" fontId="8" fillId="2" borderId="7" xfId="4" applyNumberFormat="1" applyFont="1" applyFill="1" applyBorder="1" applyAlignment="1">
      <alignment horizontal="right" vertical="center"/>
    </xf>
    <xf numFmtId="0" fontId="8" fillId="0" borderId="31" xfId="4" applyFont="1" applyBorder="1" applyAlignment="1">
      <alignment horizontal="center" vertical="center"/>
    </xf>
    <xf numFmtId="0" fontId="8" fillId="0" borderId="0" xfId="4" applyFont="1" applyBorder="1" applyAlignment="1">
      <alignment horizontal="center" vertical="center"/>
    </xf>
    <xf numFmtId="0" fontId="8" fillId="0" borderId="32" xfId="4" applyFont="1" applyBorder="1" applyAlignment="1">
      <alignment horizontal="center" vertical="center"/>
    </xf>
    <xf numFmtId="0" fontId="8" fillId="0" borderId="54" xfId="4" applyFont="1" applyBorder="1" applyAlignment="1">
      <alignment horizontal="center" vertical="center"/>
    </xf>
    <xf numFmtId="0" fontId="8" fillId="0" borderId="5" xfId="4" applyFont="1" applyBorder="1" applyAlignment="1">
      <alignment horizontal="center" vertical="center" wrapText="1"/>
    </xf>
    <xf numFmtId="176" fontId="8" fillId="10" borderId="6" xfId="4" applyNumberFormat="1" applyFont="1" applyFill="1" applyBorder="1" applyAlignment="1">
      <alignment horizontal="right" vertical="center"/>
    </xf>
    <xf numFmtId="176" fontId="8" fillId="10" borderId="7" xfId="4" applyNumberFormat="1" applyFont="1" applyFill="1" applyBorder="1" applyAlignment="1">
      <alignment horizontal="right" vertical="center"/>
    </xf>
    <xf numFmtId="176" fontId="8" fillId="0" borderId="63" xfId="5" applyNumberFormat="1" applyFont="1" applyFill="1" applyBorder="1" applyAlignment="1">
      <alignment horizontal="right" vertical="center"/>
    </xf>
    <xf numFmtId="176" fontId="8" fillId="0" borderId="64" xfId="5" applyNumberFormat="1" applyFont="1" applyFill="1" applyBorder="1" applyAlignment="1">
      <alignment horizontal="right" vertical="center"/>
    </xf>
    <xf numFmtId="0" fontId="6" fillId="0" borderId="50" xfId="4" applyFont="1" applyBorder="1" applyAlignment="1">
      <alignment horizontal="center" vertical="center" wrapText="1"/>
    </xf>
    <xf numFmtId="0" fontId="6" fillId="0" borderId="50" xfId="4" applyFont="1" applyBorder="1" applyAlignment="1">
      <alignment horizontal="center" vertical="center"/>
    </xf>
    <xf numFmtId="176" fontId="8" fillId="0" borderId="6" xfId="4" applyNumberFormat="1" applyFont="1" applyBorder="1" applyAlignment="1">
      <alignment horizontal="right" vertical="center"/>
    </xf>
    <xf numFmtId="176" fontId="8" fillId="0" borderId="7" xfId="4" applyNumberFormat="1" applyFont="1" applyBorder="1" applyAlignment="1">
      <alignment horizontal="right" vertical="center"/>
    </xf>
    <xf numFmtId="9" fontId="8" fillId="2" borderId="6" xfId="1" applyNumberFormat="1" applyFont="1" applyFill="1" applyBorder="1" applyAlignment="1">
      <alignment horizontal="center" vertical="center"/>
    </xf>
    <xf numFmtId="9" fontId="8" fillId="2" borderId="7" xfId="1" applyNumberFormat="1" applyFont="1" applyFill="1" applyBorder="1" applyAlignment="1">
      <alignment horizontal="center" vertical="center"/>
    </xf>
    <xf numFmtId="0" fontId="8" fillId="0" borderId="8" xfId="4" applyFont="1" applyBorder="1" applyAlignment="1">
      <alignment horizontal="center" vertical="center"/>
    </xf>
    <xf numFmtId="0" fontId="8" fillId="0" borderId="9" xfId="4" applyFont="1" applyBorder="1" applyAlignment="1">
      <alignment horizontal="center" vertical="center"/>
    </xf>
    <xf numFmtId="9" fontId="8" fillId="10" borderId="6" xfId="1" applyNumberFormat="1" applyFont="1" applyFill="1" applyBorder="1" applyAlignment="1">
      <alignment horizontal="center" vertical="center"/>
    </xf>
    <xf numFmtId="9" fontId="8" fillId="10" borderId="7" xfId="1" applyNumberFormat="1" applyFont="1" applyFill="1" applyBorder="1" applyAlignment="1">
      <alignment horizontal="center" vertical="center"/>
    </xf>
    <xf numFmtId="176" fontId="8" fillId="0" borderId="10" xfId="4" applyNumberFormat="1" applyFont="1" applyBorder="1" applyAlignment="1">
      <alignment horizontal="right" vertical="center"/>
    </xf>
    <xf numFmtId="9" fontId="8" fillId="10" borderId="6" xfId="1" applyNumberFormat="1" applyFont="1" applyFill="1" applyBorder="1" applyAlignment="1">
      <alignment horizontal="right" vertical="center"/>
    </xf>
    <xf numFmtId="9" fontId="8" fillId="10" borderId="7" xfId="1" applyNumberFormat="1" applyFont="1" applyFill="1" applyBorder="1" applyAlignment="1">
      <alignment horizontal="right" vertical="center"/>
    </xf>
    <xf numFmtId="176" fontId="8" fillId="2" borderId="2" xfId="4" applyNumberFormat="1" applyFont="1" applyFill="1" applyBorder="1" applyAlignment="1">
      <alignment horizontal="right" vertical="center"/>
    </xf>
    <xf numFmtId="9" fontId="8" fillId="2" borderId="2" xfId="1" applyNumberFormat="1" applyFont="1" applyFill="1" applyBorder="1" applyAlignment="1">
      <alignment horizontal="right" vertical="center"/>
    </xf>
    <xf numFmtId="9" fontId="8" fillId="2" borderId="2" xfId="1" applyNumberFormat="1" applyFont="1" applyFill="1" applyBorder="1" applyAlignment="1">
      <alignment horizontal="center" vertical="center"/>
    </xf>
    <xf numFmtId="9" fontId="8" fillId="10" borderId="2" xfId="1" applyNumberFormat="1" applyFont="1" applyFill="1" applyBorder="1" applyAlignment="1">
      <alignment horizontal="right" vertical="center"/>
    </xf>
    <xf numFmtId="176" fontId="8" fillId="10" borderId="2" xfId="4" applyNumberFormat="1" applyFont="1" applyFill="1" applyBorder="1" applyAlignment="1">
      <alignment horizontal="right" vertical="center"/>
    </xf>
    <xf numFmtId="9" fontId="8" fillId="10" borderId="2" xfId="1" applyNumberFormat="1" applyFont="1" applyFill="1" applyBorder="1" applyAlignment="1">
      <alignment horizontal="center" vertical="center"/>
    </xf>
    <xf numFmtId="0" fontId="8" fillId="0" borderId="3" xfId="4" applyFont="1" applyBorder="1" applyAlignment="1">
      <alignment horizontal="center" vertical="center"/>
    </xf>
    <xf numFmtId="38" fontId="12" fillId="0" borderId="107" xfId="3" applyFont="1" applyBorder="1" applyAlignment="1">
      <alignment horizontal="center" vertical="center" wrapText="1"/>
    </xf>
    <xf numFmtId="38" fontId="12" fillId="0" borderId="108" xfId="3" applyFont="1" applyBorder="1" applyAlignment="1">
      <alignment horizontal="center" vertical="center" wrapText="1"/>
    </xf>
    <xf numFmtId="38" fontId="12" fillId="0" borderId="109" xfId="3" applyFont="1" applyBorder="1" applyAlignment="1">
      <alignment horizontal="center" vertical="center" wrapText="1"/>
    </xf>
    <xf numFmtId="38" fontId="13" fillId="0" borderId="104" xfId="3" applyFont="1" applyBorder="1" applyAlignment="1">
      <alignment horizontal="center" vertical="center" wrapText="1"/>
    </xf>
    <xf numFmtId="38" fontId="13" fillId="0" borderId="4" xfId="3" applyFont="1" applyBorder="1" applyAlignment="1">
      <alignment horizontal="center" vertical="center" wrapText="1"/>
    </xf>
    <xf numFmtId="38" fontId="13" fillId="0" borderId="11" xfId="3" applyFont="1" applyBorder="1" applyAlignment="1">
      <alignment horizontal="center" vertical="center" wrapText="1"/>
    </xf>
    <xf numFmtId="38" fontId="13" fillId="0" borderId="6" xfId="3" applyFont="1" applyBorder="1" applyAlignment="1">
      <alignment horizontal="center" vertical="center"/>
    </xf>
    <xf numFmtId="38" fontId="13" fillId="0" borderId="10" xfId="3" applyFont="1" applyBorder="1" applyAlignment="1">
      <alignment horizontal="center" vertical="center"/>
    </xf>
    <xf numFmtId="38" fontId="13" fillId="0" borderId="7" xfId="3" applyFont="1" applyBorder="1" applyAlignment="1">
      <alignment horizontal="center" vertical="center"/>
    </xf>
    <xf numFmtId="38" fontId="12" fillId="0" borderId="105" xfId="3" applyFont="1" applyBorder="1" applyAlignment="1">
      <alignment horizontal="center" vertical="center" wrapText="1"/>
    </xf>
    <xf numFmtId="38" fontId="12" fillId="0" borderId="0" xfId="3" applyFont="1" applyBorder="1" applyAlignment="1">
      <alignment horizontal="center" vertical="center" wrapText="1"/>
    </xf>
    <xf numFmtId="38" fontId="12" fillId="0" borderId="106" xfId="3" applyFont="1" applyBorder="1" applyAlignment="1">
      <alignment horizontal="center" vertical="center" wrapText="1"/>
    </xf>
    <xf numFmtId="38" fontId="13" fillId="0" borderId="110" xfId="3" applyFont="1" applyBorder="1" applyAlignment="1">
      <alignment horizontal="center" vertical="center" wrapText="1"/>
    </xf>
    <xf numFmtId="38" fontId="13" fillId="0" borderId="45" xfId="3" applyFont="1" applyBorder="1" applyAlignment="1">
      <alignment horizontal="center" vertical="center"/>
    </xf>
    <xf numFmtId="38" fontId="13" fillId="0" borderId="46" xfId="3" applyFont="1" applyBorder="1" applyAlignment="1">
      <alignment horizontal="center" vertical="center"/>
    </xf>
    <xf numFmtId="38" fontId="13" fillId="0" borderId="47" xfId="3" applyFont="1" applyBorder="1" applyAlignment="1">
      <alignment horizontal="center" vertical="center"/>
    </xf>
    <xf numFmtId="38" fontId="13" fillId="0" borderId="22" xfId="3" applyFont="1" applyBorder="1" applyAlignment="1">
      <alignment horizontal="center" vertical="center"/>
    </xf>
    <xf numFmtId="38" fontId="13" fillId="0" borderId="26" xfId="3" applyFont="1" applyBorder="1" applyAlignment="1">
      <alignment horizontal="center" vertical="center"/>
    </xf>
    <xf numFmtId="38" fontId="13" fillId="0" borderId="39" xfId="3" applyFont="1" applyBorder="1" applyAlignment="1">
      <alignment horizontal="center" vertical="center"/>
    </xf>
    <xf numFmtId="38" fontId="13" fillId="0" borderId="40" xfId="3" applyFont="1" applyBorder="1" applyAlignment="1">
      <alignment horizontal="center" vertical="center"/>
    </xf>
    <xf numFmtId="38" fontId="13" fillId="0" borderId="41" xfId="3" applyFont="1" applyBorder="1" applyAlignment="1">
      <alignment horizontal="center" vertical="center"/>
    </xf>
    <xf numFmtId="38" fontId="13" fillId="0" borderId="42" xfId="3" applyFont="1" applyBorder="1" applyAlignment="1">
      <alignment horizontal="center" vertical="center"/>
    </xf>
    <xf numFmtId="38" fontId="13" fillId="0" borderId="51" xfId="3" applyFont="1" applyBorder="1" applyAlignment="1">
      <alignment horizontal="center" vertical="center" wrapText="1"/>
    </xf>
    <xf numFmtId="38" fontId="13" fillId="0" borderId="33" xfId="3" applyFont="1" applyBorder="1" applyAlignment="1">
      <alignment horizontal="center" vertical="center"/>
    </xf>
    <xf numFmtId="38" fontId="13" fillId="0" borderId="34" xfId="3" applyFont="1" applyBorder="1" applyAlignment="1">
      <alignment horizontal="center" vertical="center"/>
    </xf>
    <xf numFmtId="38" fontId="13" fillId="0" borderId="35" xfId="3" applyFont="1" applyBorder="1" applyAlignment="1">
      <alignment horizontal="center" vertical="center"/>
    </xf>
    <xf numFmtId="0" fontId="3" fillId="0" borderId="0" xfId="2" applyFont="1" applyAlignment="1">
      <alignment horizontal="center" vertical="center"/>
    </xf>
    <xf numFmtId="0" fontId="6" fillId="5" borderId="23" xfId="2" applyFont="1" applyFill="1" applyBorder="1" applyAlignment="1">
      <alignment horizontal="center" vertical="center"/>
    </xf>
    <xf numFmtId="0" fontId="6" fillId="5" borderId="29" xfId="2" applyFont="1" applyFill="1" applyBorder="1" applyAlignment="1">
      <alignment horizontal="center" vertical="center"/>
    </xf>
    <xf numFmtId="38" fontId="12" fillId="0" borderId="55" xfId="3" applyFont="1" applyBorder="1" applyAlignment="1">
      <alignment horizontal="center" vertical="center" wrapText="1"/>
    </xf>
    <xf numFmtId="38" fontId="12" fillId="0" borderId="84" xfId="3" applyFont="1" applyBorder="1" applyAlignment="1">
      <alignment horizontal="center" vertical="center" wrapText="1"/>
    </xf>
    <xf numFmtId="0" fontId="20" fillId="4" borderId="37" xfId="2" applyFont="1" applyFill="1" applyBorder="1" applyAlignment="1">
      <alignment horizontal="center" vertical="center"/>
    </xf>
    <xf numFmtId="0" fontId="20" fillId="4" borderId="17" xfId="2" applyFont="1" applyFill="1" applyBorder="1" applyAlignment="1">
      <alignment horizontal="center" vertical="center"/>
    </xf>
    <xf numFmtId="0" fontId="20" fillId="4" borderId="16" xfId="2" applyFont="1" applyFill="1" applyBorder="1" applyAlignment="1">
      <alignment horizontal="center" vertical="center"/>
    </xf>
    <xf numFmtId="0" fontId="25" fillId="9" borderId="101" xfId="0" applyFont="1" applyFill="1" applyBorder="1" applyAlignment="1">
      <alignment horizontal="center" vertical="center"/>
    </xf>
    <xf numFmtId="0" fontId="25" fillId="9" borderId="86" xfId="0" applyFont="1" applyFill="1" applyBorder="1" applyAlignment="1">
      <alignment horizontal="center" vertical="center"/>
    </xf>
    <xf numFmtId="0" fontId="25" fillId="9" borderId="93" xfId="0" applyFont="1" applyFill="1" applyBorder="1" applyAlignment="1">
      <alignment horizontal="center" vertical="center"/>
    </xf>
    <xf numFmtId="0" fontId="3" fillId="0" borderId="0" xfId="2" applyFont="1" applyFill="1" applyBorder="1" applyAlignment="1">
      <alignment horizontal="center" vertical="center"/>
    </xf>
    <xf numFmtId="0" fontId="8" fillId="0" borderId="0" xfId="0" applyFont="1" applyAlignment="1">
      <alignment horizontal="right" vertical="center" wrapText="1"/>
    </xf>
    <xf numFmtId="0" fontId="3" fillId="0" borderId="0" xfId="4" applyFont="1" applyBorder="1" applyAlignment="1">
      <alignment horizontal="center" vertical="center"/>
    </xf>
    <xf numFmtId="0" fontId="8" fillId="0" borderId="0" xfId="4" applyFont="1" applyBorder="1">
      <alignment vertical="center"/>
    </xf>
    <xf numFmtId="0" fontId="6" fillId="0" borderId="0" xfId="4" applyFont="1" applyBorder="1" applyAlignment="1">
      <alignment horizontal="center" vertical="center"/>
    </xf>
    <xf numFmtId="0" fontId="6" fillId="0" borderId="0" xfId="4" applyFont="1" applyFill="1" applyBorder="1" applyAlignment="1">
      <alignment horizontal="center" vertical="center"/>
    </xf>
    <xf numFmtId="0" fontId="6" fillId="0" borderId="0" xfId="4" applyFont="1" applyFill="1" applyBorder="1">
      <alignment vertical="center"/>
    </xf>
    <xf numFmtId="0" fontId="18" fillId="0" borderId="0" xfId="4" applyFont="1" applyFill="1" applyBorder="1">
      <alignment vertical="center"/>
    </xf>
    <xf numFmtId="0" fontId="7" fillId="0" borderId="0" xfId="4" applyFont="1" applyBorder="1">
      <alignment vertical="center"/>
    </xf>
    <xf numFmtId="0" fontId="18" fillId="0" borderId="0" xfId="4" applyFont="1" applyBorder="1">
      <alignment vertical="center"/>
    </xf>
    <xf numFmtId="178" fontId="8" fillId="3" borderId="0" xfId="4" applyNumberFormat="1" applyFont="1" applyFill="1" applyBorder="1">
      <alignment vertical="center"/>
    </xf>
  </cellXfs>
  <cellStyles count="7">
    <cellStyle name="パーセント" xfId="1" builtinId="5"/>
    <cellStyle name="パーセント 2" xfId="6" xr:uid="{EB733211-1156-4F9D-8995-242E4978CEE6}"/>
    <cellStyle name="桁区切り" xfId="5" builtinId="6"/>
    <cellStyle name="桁区切り 2" xfId="3" xr:uid="{6B58E48F-5BA0-4B5D-A527-4C35E71FFCA4}"/>
    <cellStyle name="標準" xfId="0" builtinId="0"/>
    <cellStyle name="標準 2" xfId="2" xr:uid="{32B19E75-9B62-4B69-A50F-D55E042105F1}"/>
    <cellStyle name="標準 3" xfId="4" xr:uid="{C2C0DF90-DD14-4F76-B617-39E2D6CB729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収支計画書_支援計画詳細!$R$19</c:f>
              <c:strCache>
                <c:ptCount val="1"/>
                <c:pt idx="0">
                  <c:v>プランニングのみ</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収支計画書_支援計画詳細!$S$19:$AB$19</c:f>
              <c:numCache>
                <c:formatCode>#,##0_);[Red]\(#,##0\)</c:formatCode>
                <c:ptCount val="10"/>
                <c:pt idx="0">
                  <c:v>1</c:v>
                </c:pt>
                <c:pt idx="1">
                  <c:v>3</c:v>
                </c:pt>
                <c:pt idx="2">
                  <c:v>4</c:v>
                </c:pt>
                <c:pt idx="3">
                  <c:v>6</c:v>
                </c:pt>
                <c:pt idx="4">
                  <c:v>7</c:v>
                </c:pt>
                <c:pt idx="5">
                  <c:v>9</c:v>
                </c:pt>
                <c:pt idx="6">
                  <c:v>10</c:v>
                </c:pt>
                <c:pt idx="7">
                  <c:v>12</c:v>
                </c:pt>
                <c:pt idx="8">
                  <c:v>13</c:v>
                </c:pt>
                <c:pt idx="9">
                  <c:v>15</c:v>
                </c:pt>
              </c:numCache>
            </c:numRef>
          </c:val>
          <c:extLst>
            <c:ext xmlns:c16="http://schemas.microsoft.com/office/drawing/2014/chart" uri="{C3380CC4-5D6E-409C-BE32-E72D297353CC}">
              <c16:uniqueId val="{00000016-6B99-4F88-A081-FF57A89E525D}"/>
            </c:ext>
          </c:extLst>
        </c:ser>
        <c:ser>
          <c:idx val="2"/>
          <c:order val="1"/>
          <c:tx>
            <c:strRef>
              <c:f>収支計画書_支援計画詳細!$R$20</c:f>
              <c:strCache>
                <c:ptCount val="1"/>
                <c:pt idx="0">
                  <c:v>実行支援のみ</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収支計画書_支援計画詳細!$S$20:$AB$20</c:f>
              <c:numCache>
                <c:formatCode>#,##0_);[Red]\(#,##0\)</c:formatCode>
                <c:ptCount val="10"/>
                <c:pt idx="0">
                  <c:v>0</c:v>
                </c:pt>
                <c:pt idx="1">
                  <c:v>0</c:v>
                </c:pt>
                <c:pt idx="2">
                  <c:v>0</c:v>
                </c:pt>
                <c:pt idx="3">
                  <c:v>1</c:v>
                </c:pt>
                <c:pt idx="4">
                  <c:v>2</c:v>
                </c:pt>
                <c:pt idx="5">
                  <c:v>3</c:v>
                </c:pt>
                <c:pt idx="6">
                  <c:v>4</c:v>
                </c:pt>
                <c:pt idx="7">
                  <c:v>6</c:v>
                </c:pt>
                <c:pt idx="8">
                  <c:v>8</c:v>
                </c:pt>
                <c:pt idx="9">
                  <c:v>10</c:v>
                </c:pt>
              </c:numCache>
            </c:numRef>
          </c:val>
          <c:extLst>
            <c:ext xmlns:c16="http://schemas.microsoft.com/office/drawing/2014/chart" uri="{C3380CC4-5D6E-409C-BE32-E72D297353CC}">
              <c16:uniqueId val="{0000000C-6FF1-4CF1-81D1-25E41E2867FD}"/>
            </c:ext>
          </c:extLst>
        </c:ser>
        <c:ser>
          <c:idx val="1"/>
          <c:order val="2"/>
          <c:tx>
            <c:strRef>
              <c:f>収支計画書_支援計画詳細!$R$21</c:f>
              <c:strCache>
                <c:ptCount val="1"/>
                <c:pt idx="0">
                  <c:v>プランニング＋実行支援</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収支計画書_支援計画詳細!$S$21:$AB$21</c:f>
              <c:numCache>
                <c:formatCode>#,##0_);[Red]\(#,##0\)</c:formatCode>
                <c:ptCount val="10"/>
                <c:pt idx="0">
                  <c:v>1</c:v>
                </c:pt>
                <c:pt idx="1">
                  <c:v>2</c:v>
                </c:pt>
                <c:pt idx="2">
                  <c:v>3</c:v>
                </c:pt>
                <c:pt idx="3">
                  <c:v>4</c:v>
                </c:pt>
                <c:pt idx="4">
                  <c:v>6</c:v>
                </c:pt>
                <c:pt idx="5">
                  <c:v>8</c:v>
                </c:pt>
                <c:pt idx="6">
                  <c:v>10</c:v>
                </c:pt>
                <c:pt idx="7">
                  <c:v>12</c:v>
                </c:pt>
                <c:pt idx="8">
                  <c:v>15</c:v>
                </c:pt>
                <c:pt idx="9">
                  <c:v>18</c:v>
                </c:pt>
              </c:numCache>
            </c:numRef>
          </c:val>
          <c:extLst>
            <c:ext xmlns:c16="http://schemas.microsoft.com/office/drawing/2014/chart" uri="{C3380CC4-5D6E-409C-BE32-E72D297353CC}">
              <c16:uniqueId val="{00000003-5BD7-44F1-BBFE-D30EE9B565C7}"/>
            </c:ext>
          </c:extLst>
        </c:ser>
        <c:ser>
          <c:idx val="3"/>
          <c:order val="3"/>
          <c:tx>
            <c:strRef>
              <c:f>収支計画書_支援計画詳細!$C$43</c:f>
              <c:strCache>
                <c:ptCount val="1"/>
                <c:pt idx="0">
                  <c:v>ダミー</c:v>
                </c:pt>
              </c:strCache>
            </c:strRef>
          </c:tx>
          <c:spPr>
            <a:noFill/>
            <a:ln>
              <a:noFill/>
            </a:ln>
            <a:effectLst/>
          </c:spPr>
          <c:invertIfNegative val="0"/>
          <c:dLbls>
            <c:dLbl>
              <c:idx val="0"/>
              <c:tx>
                <c:rich>
                  <a:bodyPr/>
                  <a:lstStyle/>
                  <a:p>
                    <a:fld id="{902A678F-070C-4CB3-9458-C5557624ACA0}"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E11-4E72-B651-62A479FF305B}"/>
                </c:ext>
              </c:extLst>
            </c:dLbl>
            <c:dLbl>
              <c:idx val="1"/>
              <c:tx>
                <c:rich>
                  <a:bodyPr/>
                  <a:lstStyle/>
                  <a:p>
                    <a:fld id="{18AD382A-BB78-4E85-AE72-98B25778D0B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5BD7-44F1-BBFE-D30EE9B565C7}"/>
                </c:ext>
              </c:extLst>
            </c:dLbl>
            <c:dLbl>
              <c:idx val="2"/>
              <c:tx>
                <c:rich>
                  <a:bodyPr/>
                  <a:lstStyle/>
                  <a:p>
                    <a:fld id="{96D2C3F0-6CDC-4F83-AFD2-6A6BE79BFC78}"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5BD7-44F1-BBFE-D30EE9B565C7}"/>
                </c:ext>
              </c:extLst>
            </c:dLbl>
            <c:dLbl>
              <c:idx val="3"/>
              <c:tx>
                <c:rich>
                  <a:bodyPr/>
                  <a:lstStyle/>
                  <a:p>
                    <a:fld id="{32D4EB6F-9AA8-466E-B3FE-3070BE2F05D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5BD7-44F1-BBFE-D30EE9B565C7}"/>
                </c:ext>
              </c:extLst>
            </c:dLbl>
            <c:dLbl>
              <c:idx val="4"/>
              <c:tx>
                <c:rich>
                  <a:bodyPr/>
                  <a:lstStyle/>
                  <a:p>
                    <a:fld id="{AD2699DC-BBCA-47E7-8888-9362ACE3350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5BD7-44F1-BBFE-D30EE9B565C7}"/>
                </c:ext>
              </c:extLst>
            </c:dLbl>
            <c:dLbl>
              <c:idx val="5"/>
              <c:tx>
                <c:rich>
                  <a:bodyPr/>
                  <a:lstStyle/>
                  <a:p>
                    <a:fld id="{4BD5840D-9AF0-49FE-B73E-2F0B44980FBD}"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5BD7-44F1-BBFE-D30EE9B565C7}"/>
                </c:ext>
              </c:extLst>
            </c:dLbl>
            <c:dLbl>
              <c:idx val="6"/>
              <c:tx>
                <c:rich>
                  <a:bodyPr/>
                  <a:lstStyle/>
                  <a:p>
                    <a:fld id="{F609F159-1331-4CE3-961F-162F5AC5496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5BD7-44F1-BBFE-D30EE9B565C7}"/>
                </c:ext>
              </c:extLst>
            </c:dLbl>
            <c:dLbl>
              <c:idx val="7"/>
              <c:tx>
                <c:rich>
                  <a:bodyPr/>
                  <a:lstStyle/>
                  <a:p>
                    <a:fld id="{958C322D-986C-4EC7-9FE9-ABEA7B48FE1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5BD7-44F1-BBFE-D30EE9B565C7}"/>
                </c:ext>
              </c:extLst>
            </c:dLbl>
            <c:dLbl>
              <c:idx val="8"/>
              <c:tx>
                <c:rich>
                  <a:bodyPr/>
                  <a:lstStyle/>
                  <a:p>
                    <a:fld id="{7CE77BDF-1101-4216-87CC-22A1C16FD18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D-5BD7-44F1-BBFE-D30EE9B565C7}"/>
                </c:ext>
              </c:extLst>
            </c:dLbl>
            <c:dLbl>
              <c:idx val="9"/>
              <c:tx>
                <c:rich>
                  <a:bodyPr/>
                  <a:lstStyle/>
                  <a:p>
                    <a:fld id="{4787FC07-4A4D-43F9-B47A-10492EA30C5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E-5BD7-44F1-BBFE-D30EE9B565C7}"/>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収支計画書_支援計画詳細!$F$43:$O$43</c:f>
              <c:numCache>
                <c:formatCode>General</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収支計画書_支援計画詳細!$S$22:$AB$22</c15:f>
                <c15:dlblRangeCache>
                  <c:ptCount val="10"/>
                  <c:pt idx="0">
                    <c:v>2 </c:v>
                  </c:pt>
                  <c:pt idx="1">
                    <c:v>5 </c:v>
                  </c:pt>
                  <c:pt idx="2">
                    <c:v>7 </c:v>
                  </c:pt>
                  <c:pt idx="3">
                    <c:v>11 </c:v>
                  </c:pt>
                  <c:pt idx="4">
                    <c:v>15 </c:v>
                  </c:pt>
                  <c:pt idx="5">
                    <c:v>20 </c:v>
                  </c:pt>
                  <c:pt idx="6">
                    <c:v>24 </c:v>
                  </c:pt>
                  <c:pt idx="7">
                    <c:v>30 </c:v>
                  </c:pt>
                  <c:pt idx="8">
                    <c:v>36 </c:v>
                  </c:pt>
                  <c:pt idx="9">
                    <c:v>43 </c:v>
                  </c:pt>
                </c15:dlblRangeCache>
              </c15:datalabelsRange>
            </c:ext>
            <c:ext xmlns:c16="http://schemas.microsoft.com/office/drawing/2014/chart" uri="{C3380CC4-5D6E-409C-BE32-E72D297353CC}">
              <c16:uniqueId val="{00000004-5BD7-44F1-BBFE-D30EE9B565C7}"/>
            </c:ext>
          </c:extLst>
        </c:ser>
        <c:dLbls>
          <c:showLegendKey val="0"/>
          <c:showVal val="0"/>
          <c:showCatName val="0"/>
          <c:showSerName val="0"/>
          <c:showPercent val="0"/>
          <c:showBubbleSize val="0"/>
        </c:dLbls>
        <c:gapWidth val="100"/>
        <c:overlap val="100"/>
        <c:axId val="501235656"/>
        <c:axId val="501235984"/>
        <c:extLst>
          <c:ext xmlns:c15="http://schemas.microsoft.com/office/drawing/2012/chart" uri="{02D57815-91ED-43cb-92C2-25804820EDAC}">
            <c15:filteredBarSeries>
              <c15:ser>
                <c:idx val="4"/>
                <c:order val="4"/>
                <c:tx>
                  <c:strRef>
                    <c:extLst>
                      <c:ext uri="{02D57815-91ED-43cb-92C2-25804820EDAC}">
                        <c15:formulaRef>
                          <c15:sqref>収支計画書_支援計画詳細!$R$22</c15:sqref>
                        </c15:formulaRef>
                      </c:ext>
                    </c:extLst>
                    <c:strCache>
                      <c:ptCount val="1"/>
                      <c:pt idx="0">
                        <c:v>合計</c:v>
                      </c:pt>
                    </c:strCache>
                  </c:strRef>
                </c:tx>
                <c:spPr>
                  <a:solidFill>
                    <a:schemeClr val="accent5"/>
                  </a:solidFill>
                  <a:ln>
                    <a:noFill/>
                  </a:ln>
                  <a:effectLst/>
                </c:spPr>
                <c:invertIfNegative val="0"/>
                <c:cat>
                  <c:strRef>
                    <c:extLst>
                      <c:ext uri="{02D57815-91ED-43cb-92C2-25804820EDAC}">
                        <c15:formulaRef>
                          <c15:sqref>収支計画書_支援計画詳細!$F$17:$O$17</c15:sqref>
                        </c15:formulaRef>
                      </c:ext>
                    </c:extLst>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extLst>
                      <c:ext uri="{02D57815-91ED-43cb-92C2-25804820EDAC}">
                        <c15:formulaRef>
                          <c15:sqref>収支計画書_支援計画詳細!$S$22:$AB$22</c15:sqref>
                        </c15:formulaRef>
                      </c:ext>
                    </c:extLst>
                    <c:numCache>
                      <c:formatCode>#,##0_);[Red]\(#,##0\)</c:formatCode>
                      <c:ptCount val="10"/>
                      <c:pt idx="0">
                        <c:v>2</c:v>
                      </c:pt>
                      <c:pt idx="1">
                        <c:v>5</c:v>
                      </c:pt>
                      <c:pt idx="2">
                        <c:v>7</c:v>
                      </c:pt>
                      <c:pt idx="3">
                        <c:v>11</c:v>
                      </c:pt>
                      <c:pt idx="4">
                        <c:v>15</c:v>
                      </c:pt>
                      <c:pt idx="5">
                        <c:v>20</c:v>
                      </c:pt>
                      <c:pt idx="6">
                        <c:v>24</c:v>
                      </c:pt>
                      <c:pt idx="7">
                        <c:v>30</c:v>
                      </c:pt>
                      <c:pt idx="8">
                        <c:v>36</c:v>
                      </c:pt>
                      <c:pt idx="9">
                        <c:v>43</c:v>
                      </c:pt>
                    </c:numCache>
                  </c:numRef>
                </c:val>
                <c:extLst>
                  <c:ext xmlns:c16="http://schemas.microsoft.com/office/drawing/2014/chart" uri="{C3380CC4-5D6E-409C-BE32-E72D297353CC}">
                    <c16:uniqueId val="{00000005-5BD7-44F1-BBFE-D30EE9B565C7}"/>
                  </c:ext>
                </c:extLst>
              </c15:ser>
            </c15:filteredBarSeries>
          </c:ext>
        </c:extLst>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収支計画書_支援計画詳細!$R$33</c:f>
              <c:strCache>
                <c:ptCount val="1"/>
                <c:pt idx="0">
                  <c:v>プランニングのみ</c:v>
                </c:pt>
              </c:strCache>
            </c:strRef>
          </c:tx>
          <c:spPr>
            <a:solidFill>
              <a:schemeClr val="bg1">
                <a:lumMod val="85000"/>
              </a:schemeClr>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収支計画書_支援計画詳細!$S$33:$AB$33</c:f>
              <c:numCache>
                <c:formatCode>#,##0_);[Red]\(#,##0\)</c:formatCode>
                <c:ptCount val="10"/>
                <c:pt idx="0">
                  <c:v>90</c:v>
                </c:pt>
                <c:pt idx="1">
                  <c:v>270</c:v>
                </c:pt>
                <c:pt idx="2">
                  <c:v>360</c:v>
                </c:pt>
                <c:pt idx="3">
                  <c:v>540</c:v>
                </c:pt>
                <c:pt idx="4">
                  <c:v>630</c:v>
                </c:pt>
                <c:pt idx="5">
                  <c:v>810</c:v>
                </c:pt>
                <c:pt idx="6">
                  <c:v>900</c:v>
                </c:pt>
                <c:pt idx="7">
                  <c:v>1080</c:v>
                </c:pt>
                <c:pt idx="8">
                  <c:v>1170</c:v>
                </c:pt>
                <c:pt idx="9">
                  <c:v>1350</c:v>
                </c:pt>
              </c:numCache>
            </c:numRef>
          </c:val>
          <c:extLst>
            <c:ext xmlns:c16="http://schemas.microsoft.com/office/drawing/2014/chart" uri="{C3380CC4-5D6E-409C-BE32-E72D297353CC}">
              <c16:uniqueId val="{00000000-AC6B-4A91-83E7-DA7B05D07415}"/>
            </c:ext>
          </c:extLst>
        </c:ser>
        <c:ser>
          <c:idx val="2"/>
          <c:order val="1"/>
          <c:tx>
            <c:strRef>
              <c:f>収支計画書_支援計画詳細!$R$34</c:f>
              <c:strCache>
                <c:ptCount val="1"/>
                <c:pt idx="0">
                  <c:v>実行支援のみ</c:v>
                </c:pt>
              </c:strCache>
            </c:strRef>
          </c:tx>
          <c:spPr>
            <a:solidFill>
              <a:schemeClr val="bg1">
                <a:lumMod val="65000"/>
              </a:schemeClr>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収支計画書_支援計画詳細!$S$34:$AB$34</c:f>
              <c:numCache>
                <c:formatCode>#,##0_);[Red]\(#,##0\)</c:formatCode>
                <c:ptCount val="10"/>
                <c:pt idx="0">
                  <c:v>0</c:v>
                </c:pt>
                <c:pt idx="1">
                  <c:v>0</c:v>
                </c:pt>
                <c:pt idx="2">
                  <c:v>0</c:v>
                </c:pt>
                <c:pt idx="3">
                  <c:v>50</c:v>
                </c:pt>
                <c:pt idx="4">
                  <c:v>100</c:v>
                </c:pt>
                <c:pt idx="5">
                  <c:v>150</c:v>
                </c:pt>
                <c:pt idx="6">
                  <c:v>200</c:v>
                </c:pt>
                <c:pt idx="7">
                  <c:v>300</c:v>
                </c:pt>
                <c:pt idx="8">
                  <c:v>400</c:v>
                </c:pt>
                <c:pt idx="9">
                  <c:v>500</c:v>
                </c:pt>
              </c:numCache>
            </c:numRef>
          </c:val>
          <c:extLst>
            <c:ext xmlns:c16="http://schemas.microsoft.com/office/drawing/2014/chart" uri="{C3380CC4-5D6E-409C-BE32-E72D297353CC}">
              <c16:uniqueId val="{00000001-AC6B-4A91-83E7-DA7B05D07415}"/>
            </c:ext>
          </c:extLst>
        </c:ser>
        <c:ser>
          <c:idx val="1"/>
          <c:order val="2"/>
          <c:tx>
            <c:strRef>
              <c:f>収支計画書_支援計画詳細!$R$35</c:f>
              <c:strCache>
                <c:ptCount val="1"/>
                <c:pt idx="0">
                  <c:v>プランニング＋実行支援</c:v>
                </c:pt>
              </c:strCache>
            </c:strRef>
          </c:tx>
          <c:spPr>
            <a:solidFill>
              <a:schemeClr val="bg1">
                <a:lumMod val="50000"/>
              </a:schemeClr>
            </a:solidFill>
            <a:ln>
              <a:noFill/>
            </a:ln>
            <a:effectLst/>
          </c:spPr>
          <c:invertIfNegative val="0"/>
          <c:dLbls>
            <c:numFmt formatCode="#,##0_);[Red]\(#,##0\)" sourceLinked="0"/>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収支計画書_支援計画詳細!$S$35:$AB$35</c:f>
              <c:numCache>
                <c:formatCode>#,##0_);[Red]\(#,##0\)</c:formatCode>
                <c:ptCount val="10"/>
                <c:pt idx="0">
                  <c:v>100</c:v>
                </c:pt>
                <c:pt idx="1">
                  <c:v>200</c:v>
                </c:pt>
                <c:pt idx="2">
                  <c:v>300</c:v>
                </c:pt>
                <c:pt idx="3">
                  <c:v>400</c:v>
                </c:pt>
                <c:pt idx="4">
                  <c:v>600</c:v>
                </c:pt>
                <c:pt idx="5">
                  <c:v>800</c:v>
                </c:pt>
                <c:pt idx="6">
                  <c:v>1000</c:v>
                </c:pt>
                <c:pt idx="7">
                  <c:v>1200</c:v>
                </c:pt>
                <c:pt idx="8">
                  <c:v>1500</c:v>
                </c:pt>
                <c:pt idx="9">
                  <c:v>1800</c:v>
                </c:pt>
              </c:numCache>
            </c:numRef>
          </c:val>
          <c:extLst>
            <c:ext xmlns:c16="http://schemas.microsoft.com/office/drawing/2014/chart" uri="{C3380CC4-5D6E-409C-BE32-E72D297353CC}">
              <c16:uniqueId val="{00000000-2FB6-4ED9-9850-7B0ED5EDAB3B}"/>
            </c:ext>
          </c:extLst>
        </c:ser>
        <c:ser>
          <c:idx val="3"/>
          <c:order val="3"/>
          <c:tx>
            <c:strRef>
              <c:f>収支計画書_支援計画詳細!$C$43</c:f>
              <c:strCache>
                <c:ptCount val="1"/>
                <c:pt idx="0">
                  <c:v>ダミー</c:v>
                </c:pt>
              </c:strCache>
            </c:strRef>
          </c:tx>
          <c:spPr>
            <a:noFill/>
            <a:ln>
              <a:noFill/>
            </a:ln>
            <a:effectLst/>
          </c:spPr>
          <c:invertIfNegative val="0"/>
          <c:dLbls>
            <c:dLbl>
              <c:idx val="0"/>
              <c:tx>
                <c:rich>
                  <a:bodyPr/>
                  <a:lstStyle/>
                  <a:p>
                    <a:fld id="{AA466642-B144-4CE2-8ACE-DF1FFF565DF9}"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EB9-4E52-B7B9-C3305CEA3CE7}"/>
                </c:ext>
              </c:extLst>
            </c:dLbl>
            <c:dLbl>
              <c:idx val="1"/>
              <c:tx>
                <c:rich>
                  <a:bodyPr/>
                  <a:lstStyle/>
                  <a:p>
                    <a:fld id="{6543E6E9-2E3E-4372-8DE6-88702E3BEA11}"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2FB6-4ED9-9850-7B0ED5EDAB3B}"/>
                </c:ext>
              </c:extLst>
            </c:dLbl>
            <c:dLbl>
              <c:idx val="2"/>
              <c:tx>
                <c:rich>
                  <a:bodyPr/>
                  <a:lstStyle/>
                  <a:p>
                    <a:fld id="{B6BD4B3D-D22A-40FF-8DD5-842E8E53559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2FB6-4ED9-9850-7B0ED5EDAB3B}"/>
                </c:ext>
              </c:extLst>
            </c:dLbl>
            <c:dLbl>
              <c:idx val="3"/>
              <c:tx>
                <c:rich>
                  <a:bodyPr/>
                  <a:lstStyle/>
                  <a:p>
                    <a:fld id="{50BE9AF0-A0CA-406D-9F2F-7ADF8E1BB22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2FB6-4ED9-9850-7B0ED5EDAB3B}"/>
                </c:ext>
              </c:extLst>
            </c:dLbl>
            <c:dLbl>
              <c:idx val="4"/>
              <c:tx>
                <c:rich>
                  <a:bodyPr/>
                  <a:lstStyle/>
                  <a:p>
                    <a:fld id="{6BF9147D-115C-4058-82E6-DB465FB3ADA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2FB6-4ED9-9850-7B0ED5EDAB3B}"/>
                </c:ext>
              </c:extLst>
            </c:dLbl>
            <c:dLbl>
              <c:idx val="5"/>
              <c:tx>
                <c:rich>
                  <a:bodyPr/>
                  <a:lstStyle/>
                  <a:p>
                    <a:fld id="{F626E05F-AF49-4436-886C-99641F70230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2FB6-4ED9-9850-7B0ED5EDAB3B}"/>
                </c:ext>
              </c:extLst>
            </c:dLbl>
            <c:dLbl>
              <c:idx val="6"/>
              <c:tx>
                <c:rich>
                  <a:bodyPr/>
                  <a:lstStyle/>
                  <a:p>
                    <a:fld id="{E1F14088-EA78-4655-A684-3DC8BC147024}"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2FB6-4ED9-9850-7B0ED5EDAB3B}"/>
                </c:ext>
              </c:extLst>
            </c:dLbl>
            <c:dLbl>
              <c:idx val="7"/>
              <c:tx>
                <c:rich>
                  <a:bodyPr/>
                  <a:lstStyle/>
                  <a:p>
                    <a:fld id="{FC3B7374-0489-4B6E-9A1F-53436C869C3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2FB6-4ED9-9850-7B0ED5EDAB3B}"/>
                </c:ext>
              </c:extLst>
            </c:dLbl>
            <c:dLbl>
              <c:idx val="8"/>
              <c:tx>
                <c:rich>
                  <a:bodyPr/>
                  <a:lstStyle/>
                  <a:p>
                    <a:fld id="{46AC438A-AD21-4BFA-8AC9-17353B7EC9A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2FB6-4ED9-9850-7B0ED5EDAB3B}"/>
                </c:ext>
              </c:extLst>
            </c:dLbl>
            <c:dLbl>
              <c:idx val="9"/>
              <c:tx>
                <c:rich>
                  <a:bodyPr/>
                  <a:lstStyle/>
                  <a:p>
                    <a:fld id="{CBF03B77-26F0-4108-BA62-FBC27C13AAB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2FB6-4ED9-9850-7B0ED5EDAB3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収支計画書_支援計画詳細!$F$43:$O$43</c:f>
              <c:numCache>
                <c:formatCode>General</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収支計画書_支援計画詳細!$S$36:$AB$36</c15:f>
                <c15:dlblRangeCache>
                  <c:ptCount val="10"/>
                  <c:pt idx="0">
                    <c:v>190 </c:v>
                  </c:pt>
                  <c:pt idx="1">
                    <c:v>470 </c:v>
                  </c:pt>
                  <c:pt idx="2">
                    <c:v>660 </c:v>
                  </c:pt>
                  <c:pt idx="3">
                    <c:v>990 </c:v>
                  </c:pt>
                  <c:pt idx="4">
                    <c:v>1,330 </c:v>
                  </c:pt>
                  <c:pt idx="5">
                    <c:v>1,760 </c:v>
                  </c:pt>
                  <c:pt idx="6">
                    <c:v>2,100 </c:v>
                  </c:pt>
                  <c:pt idx="7">
                    <c:v>2,580 </c:v>
                  </c:pt>
                  <c:pt idx="8">
                    <c:v>3,070 </c:v>
                  </c:pt>
                  <c:pt idx="9">
                    <c:v>3,650 </c:v>
                  </c:pt>
                </c15:dlblRangeCache>
              </c15:datalabelsRange>
            </c:ext>
            <c:ext xmlns:c16="http://schemas.microsoft.com/office/drawing/2014/chart" uri="{C3380CC4-5D6E-409C-BE32-E72D297353CC}">
              <c16:uniqueId val="{00000001-2FB6-4ED9-9850-7B0ED5EDAB3B}"/>
            </c:ext>
          </c:extLst>
        </c:ser>
        <c:dLbls>
          <c:showLegendKey val="0"/>
          <c:showVal val="0"/>
          <c:showCatName val="0"/>
          <c:showSerName val="0"/>
          <c:showPercent val="0"/>
          <c:showBubbleSize val="0"/>
        </c:dLbls>
        <c:gapWidth val="100"/>
        <c:overlap val="100"/>
        <c:axId val="501235656"/>
        <c:axId val="501235984"/>
        <c:extLst>
          <c:ext xmlns:c15="http://schemas.microsoft.com/office/drawing/2012/chart" uri="{02D57815-91ED-43cb-92C2-25804820EDAC}">
            <c15:filteredBarSeries>
              <c15:ser>
                <c:idx val="4"/>
                <c:order val="4"/>
                <c:tx>
                  <c:strRef>
                    <c:extLst>
                      <c:ext uri="{02D57815-91ED-43cb-92C2-25804820EDAC}">
                        <c15:formulaRef>
                          <c15:sqref>収支計画書_支援計画詳細!$R$29</c15:sqref>
                        </c15:formulaRef>
                      </c:ext>
                    </c:extLst>
                    <c:strCache>
                      <c:ptCount val="1"/>
                      <c:pt idx="0">
                        <c:v>合計</c:v>
                      </c:pt>
                    </c:strCache>
                  </c:strRef>
                </c:tx>
                <c:spPr>
                  <a:solidFill>
                    <a:schemeClr val="accent5"/>
                  </a:solidFill>
                  <a:ln>
                    <a:noFill/>
                  </a:ln>
                  <a:effectLst/>
                </c:spPr>
                <c:invertIfNegative val="0"/>
                <c:cat>
                  <c:strRef>
                    <c:extLst>
                      <c:ext uri="{02D57815-91ED-43cb-92C2-25804820EDAC}">
                        <c15:formulaRef>
                          <c15:sqref>収支計画書_支援計画詳細!$F$17:$O$17</c15:sqref>
                        </c15:formulaRef>
                      </c:ext>
                    </c:extLst>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extLst>
                      <c:ext uri="{02D57815-91ED-43cb-92C2-25804820EDAC}">
                        <c15:formulaRef>
                          <c15:sqref>収支計画書_支援計画詳細!$S$29:$AB$29</c15:sqref>
                        </c15:formulaRef>
                      </c:ext>
                    </c:extLst>
                    <c:numCache>
                      <c:formatCode>#,##0_);[Red]\(#,##0\)</c:formatCode>
                      <c:ptCount val="10"/>
                      <c:pt idx="0">
                        <c:v>430</c:v>
                      </c:pt>
                      <c:pt idx="1">
                        <c:v>1040</c:v>
                      </c:pt>
                      <c:pt idx="2">
                        <c:v>1470</c:v>
                      </c:pt>
                      <c:pt idx="3">
                        <c:v>2180</c:v>
                      </c:pt>
                      <c:pt idx="4">
                        <c:v>2960</c:v>
                      </c:pt>
                      <c:pt idx="5">
                        <c:v>3920</c:v>
                      </c:pt>
                      <c:pt idx="6">
                        <c:v>4700</c:v>
                      </c:pt>
                      <c:pt idx="7">
                        <c:v>5760</c:v>
                      </c:pt>
                      <c:pt idx="8">
                        <c:v>6890</c:v>
                      </c:pt>
                      <c:pt idx="9">
                        <c:v>8200</c:v>
                      </c:pt>
                    </c:numCache>
                  </c:numRef>
                </c:val>
                <c:extLst>
                  <c:ext xmlns:c16="http://schemas.microsoft.com/office/drawing/2014/chart" uri="{C3380CC4-5D6E-409C-BE32-E72D297353CC}">
                    <c16:uniqueId val="{00000002-2FB6-4ED9-9850-7B0ED5EDAB3B}"/>
                  </c:ext>
                </c:extLst>
              </c15:ser>
            </c15:filteredBarSeries>
          </c:ext>
        </c:extLst>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1845264059971141E-2"/>
          <c:y val="2.4520370925636279E-2"/>
          <c:w val="0.92074024764033657"/>
          <c:h val="0.91717038008698748"/>
        </c:manualLayout>
      </c:layout>
      <c:barChart>
        <c:barDir val="col"/>
        <c:grouping val="stacked"/>
        <c:varyColors val="0"/>
        <c:ser>
          <c:idx val="0"/>
          <c:order val="0"/>
          <c:tx>
            <c:strRef>
              <c:f>収支計画書_支援計画詳細!$R$37</c:f>
              <c:strCache>
                <c:ptCount val="1"/>
                <c:pt idx="0">
                  <c:v>プランニングのみ</c:v>
                </c:pt>
              </c:strCache>
            </c:strRef>
          </c:tx>
          <c:spPr>
            <a:solidFill>
              <a:schemeClr val="bg1">
                <a:lumMod val="8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収支計画書_支援計画詳細!$S$37:$AB$37</c:f>
              <c:numCache>
                <c:formatCode>#,##0_);[Red]\(#,##0\)</c:formatCode>
                <c:ptCount val="10"/>
                <c:pt idx="0">
                  <c:v>6.9230769230769234</c:v>
                </c:pt>
                <c:pt idx="1">
                  <c:v>20.76923076923077</c:v>
                </c:pt>
                <c:pt idx="2">
                  <c:v>27.692307692307693</c:v>
                </c:pt>
                <c:pt idx="3">
                  <c:v>41.53846153846154</c:v>
                </c:pt>
                <c:pt idx="4">
                  <c:v>48.461538461538467</c:v>
                </c:pt>
                <c:pt idx="5">
                  <c:v>62.307692307692314</c:v>
                </c:pt>
                <c:pt idx="6">
                  <c:v>69.230769230769241</c:v>
                </c:pt>
                <c:pt idx="7">
                  <c:v>83.076923076923094</c:v>
                </c:pt>
                <c:pt idx="8">
                  <c:v>90.000000000000014</c:v>
                </c:pt>
                <c:pt idx="9">
                  <c:v>103.84615384615387</c:v>
                </c:pt>
              </c:numCache>
            </c:numRef>
          </c:val>
          <c:extLst>
            <c:ext xmlns:c16="http://schemas.microsoft.com/office/drawing/2014/chart" uri="{C3380CC4-5D6E-409C-BE32-E72D297353CC}">
              <c16:uniqueId val="{00000000-F142-4E9E-842C-74487F371BA8}"/>
            </c:ext>
          </c:extLst>
        </c:ser>
        <c:ser>
          <c:idx val="2"/>
          <c:order val="1"/>
          <c:tx>
            <c:strRef>
              <c:f>収支計画書_支援計画詳細!$R$38</c:f>
              <c:strCache>
                <c:ptCount val="1"/>
                <c:pt idx="0">
                  <c:v>実行支援のみ</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収支計画書_支援計画詳細!$S$38:$AB$38</c:f>
              <c:numCache>
                <c:formatCode>#,##0_);[Red]\(#,##0\)</c:formatCode>
                <c:ptCount val="10"/>
                <c:pt idx="0">
                  <c:v>0</c:v>
                </c:pt>
                <c:pt idx="1">
                  <c:v>0</c:v>
                </c:pt>
                <c:pt idx="2">
                  <c:v>0</c:v>
                </c:pt>
                <c:pt idx="3">
                  <c:v>3.8461538461538463</c:v>
                </c:pt>
                <c:pt idx="4">
                  <c:v>7.6923076923076925</c:v>
                </c:pt>
                <c:pt idx="5">
                  <c:v>11.538461538461538</c:v>
                </c:pt>
                <c:pt idx="6">
                  <c:v>15.384615384615385</c:v>
                </c:pt>
                <c:pt idx="7">
                  <c:v>23.076923076923077</c:v>
                </c:pt>
                <c:pt idx="8">
                  <c:v>30.76923076923077</c:v>
                </c:pt>
                <c:pt idx="9">
                  <c:v>38.46153846153846</c:v>
                </c:pt>
              </c:numCache>
            </c:numRef>
          </c:val>
          <c:extLst>
            <c:ext xmlns:c16="http://schemas.microsoft.com/office/drawing/2014/chart" uri="{C3380CC4-5D6E-409C-BE32-E72D297353CC}">
              <c16:uniqueId val="{00000001-F142-4E9E-842C-74487F371BA8}"/>
            </c:ext>
          </c:extLst>
        </c:ser>
        <c:ser>
          <c:idx val="1"/>
          <c:order val="2"/>
          <c:tx>
            <c:strRef>
              <c:f>収支計画書_支援計画詳細!$R$39</c:f>
              <c:strCache>
                <c:ptCount val="1"/>
                <c:pt idx="0">
                  <c:v>プランニング＋実行支援</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収支計画書_支援計画詳細!$S$39:$AB$39</c:f>
              <c:numCache>
                <c:formatCode>#,##0_);[Red]\(#,##0\)</c:formatCode>
                <c:ptCount val="10"/>
                <c:pt idx="0">
                  <c:v>7.6923076923076925</c:v>
                </c:pt>
                <c:pt idx="1">
                  <c:v>15.384615384615385</c:v>
                </c:pt>
                <c:pt idx="2">
                  <c:v>23.076923076923077</c:v>
                </c:pt>
                <c:pt idx="3">
                  <c:v>30.76923076923077</c:v>
                </c:pt>
                <c:pt idx="4">
                  <c:v>46.153846153846153</c:v>
                </c:pt>
                <c:pt idx="5">
                  <c:v>61.53846153846154</c:v>
                </c:pt>
                <c:pt idx="6">
                  <c:v>76.92307692307692</c:v>
                </c:pt>
                <c:pt idx="7">
                  <c:v>92.307692307692307</c:v>
                </c:pt>
                <c:pt idx="8">
                  <c:v>115.38461538461539</c:v>
                </c:pt>
                <c:pt idx="9">
                  <c:v>138.46153846153845</c:v>
                </c:pt>
              </c:numCache>
            </c:numRef>
          </c:val>
          <c:extLst>
            <c:ext xmlns:c16="http://schemas.microsoft.com/office/drawing/2014/chart" uri="{C3380CC4-5D6E-409C-BE32-E72D297353CC}">
              <c16:uniqueId val="{00000000-0BEF-4C4F-A4A3-F446D9BE1234}"/>
            </c:ext>
          </c:extLst>
        </c:ser>
        <c:ser>
          <c:idx val="3"/>
          <c:order val="3"/>
          <c:tx>
            <c:strRef>
              <c:f>収支計画書_支援計画詳細!$C$43</c:f>
              <c:strCache>
                <c:ptCount val="1"/>
                <c:pt idx="0">
                  <c:v>ダミー</c:v>
                </c:pt>
              </c:strCache>
            </c:strRef>
          </c:tx>
          <c:spPr>
            <a:noFill/>
            <a:ln>
              <a:noFill/>
            </a:ln>
            <a:effectLst/>
          </c:spPr>
          <c:invertIfNegative val="0"/>
          <c:dLbls>
            <c:dLbl>
              <c:idx val="0"/>
              <c:tx>
                <c:rich>
                  <a:bodyPr/>
                  <a:lstStyle/>
                  <a:p>
                    <a:fld id="{9018FAEA-4E34-4411-B7DA-936416616405}" type="CELLRANGE">
                      <a:rPr lang="en-US" altLang="ja-JP"/>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69C-4EDB-BEF7-4A0ED71B6762}"/>
                </c:ext>
              </c:extLst>
            </c:dLbl>
            <c:dLbl>
              <c:idx val="1"/>
              <c:tx>
                <c:rich>
                  <a:bodyPr/>
                  <a:lstStyle/>
                  <a:p>
                    <a:fld id="{91E1E64A-02FB-40B7-8D91-BC78D51D57EE}"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0BEF-4C4F-A4A3-F446D9BE1234}"/>
                </c:ext>
              </c:extLst>
            </c:dLbl>
            <c:dLbl>
              <c:idx val="2"/>
              <c:tx>
                <c:rich>
                  <a:bodyPr/>
                  <a:lstStyle/>
                  <a:p>
                    <a:fld id="{7BD1439E-640B-4624-A8C7-A9A5A2FF5B9A}"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0BEF-4C4F-A4A3-F446D9BE1234}"/>
                </c:ext>
              </c:extLst>
            </c:dLbl>
            <c:dLbl>
              <c:idx val="3"/>
              <c:tx>
                <c:rich>
                  <a:bodyPr/>
                  <a:lstStyle/>
                  <a:p>
                    <a:fld id="{A929DD3C-CAAA-4177-B866-1B57C9F379C2}"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6-0BEF-4C4F-A4A3-F446D9BE1234}"/>
                </c:ext>
              </c:extLst>
            </c:dLbl>
            <c:dLbl>
              <c:idx val="4"/>
              <c:tx>
                <c:rich>
                  <a:bodyPr/>
                  <a:lstStyle/>
                  <a:p>
                    <a:fld id="{EC063D2C-0DCF-4A44-9786-3344A6C22CA7}"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0BEF-4C4F-A4A3-F446D9BE1234}"/>
                </c:ext>
              </c:extLst>
            </c:dLbl>
            <c:dLbl>
              <c:idx val="5"/>
              <c:tx>
                <c:rich>
                  <a:bodyPr/>
                  <a:lstStyle/>
                  <a:p>
                    <a:fld id="{0367B7E9-9EE1-4790-800C-509A3BA5F55C}"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0BEF-4C4F-A4A3-F446D9BE1234}"/>
                </c:ext>
              </c:extLst>
            </c:dLbl>
            <c:dLbl>
              <c:idx val="6"/>
              <c:tx>
                <c:rich>
                  <a:bodyPr/>
                  <a:lstStyle/>
                  <a:p>
                    <a:fld id="{FF46B42F-58BB-440E-AAEE-C0DCE28A731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0BEF-4C4F-A4A3-F446D9BE1234}"/>
                </c:ext>
              </c:extLst>
            </c:dLbl>
            <c:dLbl>
              <c:idx val="7"/>
              <c:tx>
                <c:rich>
                  <a:bodyPr/>
                  <a:lstStyle/>
                  <a:p>
                    <a:fld id="{301B2964-B326-48EA-8610-AB2B0A29603F}"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0BEF-4C4F-A4A3-F446D9BE1234}"/>
                </c:ext>
              </c:extLst>
            </c:dLbl>
            <c:dLbl>
              <c:idx val="8"/>
              <c:tx>
                <c:rich>
                  <a:bodyPr/>
                  <a:lstStyle/>
                  <a:p>
                    <a:fld id="{76BCF89B-37BA-49FA-A3AF-D913FED0E063}"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B-0BEF-4C4F-A4A3-F446D9BE1234}"/>
                </c:ext>
              </c:extLst>
            </c:dLbl>
            <c:dLbl>
              <c:idx val="9"/>
              <c:tx>
                <c:rich>
                  <a:bodyPr/>
                  <a:lstStyle/>
                  <a:p>
                    <a:fld id="{EF54789A-C0C9-484B-8F6F-B73FDC32BF7B}" type="CELLRANGE">
                      <a:rPr lang="ja-JP" altLang="en-US"/>
                      <a:pPr/>
                      <a:t>[CELLRANGE]</a:t>
                    </a:fld>
                    <a:endParaRPr lang="ja-JP" altLang="en-US"/>
                  </a:p>
                </c:rich>
              </c:tx>
              <c:dLblPos val="inBase"/>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0BEF-4C4F-A4A3-F446D9BE1234}"/>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dLblPos val="inBase"/>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Ref>
              <c:f>収支計画書_支援計画詳細!$F$17:$O$17</c:f>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f>収支計画書_支援計画詳細!$F$43:$O$43</c:f>
              <c:numCache>
                <c:formatCode>General</c:formatCode>
                <c:ptCount val="10"/>
                <c:pt idx="0">
                  <c:v>1</c:v>
                </c:pt>
                <c:pt idx="1">
                  <c:v>1</c:v>
                </c:pt>
                <c:pt idx="2">
                  <c:v>1</c:v>
                </c:pt>
                <c:pt idx="3">
                  <c:v>1</c:v>
                </c:pt>
                <c:pt idx="4">
                  <c:v>1</c:v>
                </c:pt>
                <c:pt idx="5">
                  <c:v>1</c:v>
                </c:pt>
                <c:pt idx="6">
                  <c:v>1</c:v>
                </c:pt>
                <c:pt idx="7">
                  <c:v>1</c:v>
                </c:pt>
                <c:pt idx="8">
                  <c:v>1</c:v>
                </c:pt>
                <c:pt idx="9">
                  <c:v>1</c:v>
                </c:pt>
              </c:numCache>
            </c:numRef>
          </c:val>
          <c:extLst>
            <c:ext xmlns:c15="http://schemas.microsoft.com/office/drawing/2012/chart" uri="{02D57815-91ED-43cb-92C2-25804820EDAC}">
              <c15:datalabelsRange>
                <c15:f>収支計画書_支援計画詳細!$S$40:$AB$40</c15:f>
                <c15:dlblRangeCache>
                  <c:ptCount val="10"/>
                  <c:pt idx="0">
                    <c:v>15 </c:v>
                  </c:pt>
                  <c:pt idx="1">
                    <c:v>36 </c:v>
                  </c:pt>
                  <c:pt idx="2">
                    <c:v>51 </c:v>
                  </c:pt>
                  <c:pt idx="3">
                    <c:v>76 </c:v>
                  </c:pt>
                  <c:pt idx="4">
                    <c:v>102 </c:v>
                  </c:pt>
                  <c:pt idx="5">
                    <c:v>135 </c:v>
                  </c:pt>
                  <c:pt idx="6">
                    <c:v>162 </c:v>
                  </c:pt>
                  <c:pt idx="7">
                    <c:v>198 </c:v>
                  </c:pt>
                  <c:pt idx="8">
                    <c:v>236 </c:v>
                  </c:pt>
                  <c:pt idx="9">
                    <c:v>281 </c:v>
                  </c:pt>
                </c15:dlblRangeCache>
              </c15:datalabelsRange>
            </c:ext>
            <c:ext xmlns:c16="http://schemas.microsoft.com/office/drawing/2014/chart" uri="{C3380CC4-5D6E-409C-BE32-E72D297353CC}">
              <c16:uniqueId val="{00000001-0BEF-4C4F-A4A3-F446D9BE1234}"/>
            </c:ext>
          </c:extLst>
        </c:ser>
        <c:dLbls>
          <c:showLegendKey val="0"/>
          <c:showVal val="0"/>
          <c:showCatName val="0"/>
          <c:showSerName val="0"/>
          <c:showPercent val="0"/>
          <c:showBubbleSize val="0"/>
        </c:dLbls>
        <c:gapWidth val="100"/>
        <c:overlap val="100"/>
        <c:axId val="501235656"/>
        <c:axId val="501235984"/>
        <c:extLst>
          <c:ext xmlns:c15="http://schemas.microsoft.com/office/drawing/2012/chart" uri="{02D57815-91ED-43cb-92C2-25804820EDAC}">
            <c15:filteredBarSeries>
              <c15:ser>
                <c:idx val="4"/>
                <c:order val="4"/>
                <c:tx>
                  <c:strRef>
                    <c:extLst>
                      <c:ext uri="{02D57815-91ED-43cb-92C2-25804820EDAC}">
                        <c15:formulaRef>
                          <c15:sqref>収支計画書_支援計画詳細!$R$40</c15:sqref>
                        </c15:formulaRef>
                      </c:ext>
                    </c:extLst>
                    <c:strCache>
                      <c:ptCount val="1"/>
                      <c:pt idx="0">
                        <c:v>合計</c:v>
                      </c:pt>
                    </c:strCache>
                  </c:strRef>
                </c:tx>
                <c:spPr>
                  <a:solidFill>
                    <a:schemeClr val="accent5"/>
                  </a:solidFill>
                  <a:ln>
                    <a:noFill/>
                  </a:ln>
                  <a:effectLst/>
                </c:spPr>
                <c:invertIfNegative val="0"/>
                <c:cat>
                  <c:strRef>
                    <c:extLst>
                      <c:ext uri="{02D57815-91ED-43cb-92C2-25804820EDAC}">
                        <c15:formulaRef>
                          <c15:sqref>収支計画書_支援計画詳細!$F$17:$O$17</c15:sqref>
                        </c15:formulaRef>
                      </c:ext>
                    </c:extLst>
                    <c:strCache>
                      <c:ptCount val="10"/>
                      <c:pt idx="0">
                        <c:v>４月</c:v>
                      </c:pt>
                      <c:pt idx="1">
                        <c:v>５月</c:v>
                      </c:pt>
                      <c:pt idx="2">
                        <c:v>６月</c:v>
                      </c:pt>
                      <c:pt idx="3">
                        <c:v>７月</c:v>
                      </c:pt>
                      <c:pt idx="4">
                        <c:v>８月</c:v>
                      </c:pt>
                      <c:pt idx="5">
                        <c:v>９月</c:v>
                      </c:pt>
                      <c:pt idx="6">
                        <c:v>10月</c:v>
                      </c:pt>
                      <c:pt idx="7">
                        <c:v>11月</c:v>
                      </c:pt>
                      <c:pt idx="8">
                        <c:v>12月</c:v>
                      </c:pt>
                      <c:pt idx="9">
                        <c:v>１月</c:v>
                      </c:pt>
                    </c:strCache>
                  </c:strRef>
                </c:cat>
                <c:val>
                  <c:numRef>
                    <c:extLst>
                      <c:ext uri="{02D57815-91ED-43cb-92C2-25804820EDAC}">
                        <c15:formulaRef>
                          <c15:sqref>収支計画書_支援計画詳細!$S$40:$AB$40</c15:sqref>
                        </c15:formulaRef>
                      </c:ext>
                    </c:extLst>
                    <c:numCache>
                      <c:formatCode>#,##0_);[Red]\(#,##0\)</c:formatCode>
                      <c:ptCount val="10"/>
                      <c:pt idx="0">
                        <c:v>14.615384615384617</c:v>
                      </c:pt>
                      <c:pt idx="1">
                        <c:v>36.15384615384616</c:v>
                      </c:pt>
                      <c:pt idx="2">
                        <c:v>50.769230769230774</c:v>
                      </c:pt>
                      <c:pt idx="3">
                        <c:v>76.15384615384616</c:v>
                      </c:pt>
                      <c:pt idx="4">
                        <c:v>102.30769230769232</c:v>
                      </c:pt>
                      <c:pt idx="5">
                        <c:v>135.38461538461542</c:v>
                      </c:pt>
                      <c:pt idx="6">
                        <c:v>161.53846153846158</c:v>
                      </c:pt>
                      <c:pt idx="7">
                        <c:v>198.46153846153851</c:v>
                      </c:pt>
                      <c:pt idx="8">
                        <c:v>236.15384615384619</c:v>
                      </c:pt>
                      <c:pt idx="9">
                        <c:v>280.76923076923083</c:v>
                      </c:pt>
                    </c:numCache>
                  </c:numRef>
                </c:val>
                <c:extLst>
                  <c:ext xmlns:c16="http://schemas.microsoft.com/office/drawing/2014/chart" uri="{C3380CC4-5D6E-409C-BE32-E72D297353CC}">
                    <c16:uniqueId val="{00000002-0BEF-4C4F-A4A3-F446D9BE1234}"/>
                  </c:ext>
                </c:extLst>
              </c15:ser>
            </c15:filteredBarSeries>
          </c:ext>
        </c:extLst>
      </c:barChart>
      <c:catAx>
        <c:axId val="501235656"/>
        <c:scaling>
          <c:orientation val="minMax"/>
        </c:scaling>
        <c:delete val="0"/>
        <c:axPos val="b"/>
        <c:majorGridlines>
          <c:spPr>
            <a:ln w="3175" cap="flat" cmpd="sng" algn="ctr">
              <a:solidFill>
                <a:schemeClr val="accent3">
                  <a:lumMod val="40000"/>
                  <a:lumOff val="60000"/>
                </a:schemeClr>
              </a:solidFill>
              <a:round/>
            </a:ln>
            <a:effectLst/>
          </c:spPr>
        </c:majorGridlines>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984"/>
        <c:crosses val="autoZero"/>
        <c:auto val="1"/>
        <c:lblAlgn val="ctr"/>
        <c:lblOffset val="100"/>
        <c:noMultiLvlLbl val="1"/>
      </c:catAx>
      <c:valAx>
        <c:axId val="501235984"/>
        <c:scaling>
          <c:orientation val="minMax"/>
        </c:scaling>
        <c:delete val="0"/>
        <c:axPos val="l"/>
        <c:majorGridlines>
          <c:spPr>
            <a:ln w="3175" cap="flat" cmpd="sng" algn="ctr">
              <a:solidFill>
                <a:schemeClr val="accent3">
                  <a:lumMod val="40000"/>
                  <a:lumOff val="60000"/>
                </a:schemeClr>
              </a:solidFill>
              <a:round/>
            </a:ln>
            <a:effectLst/>
          </c:spPr>
        </c:majorGridlines>
        <c:numFmt formatCode="#,##0_);[Red]\(#,##0\)" sourceLinked="0"/>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solidFill>
                <a:latin typeface="游明朝 Demibold" panose="02020600000000000000" pitchFamily="18" charset="-128"/>
                <a:ea typeface="游明朝 Demibold" panose="02020600000000000000" pitchFamily="18" charset="-128"/>
                <a:cs typeface="+mn-cs"/>
              </a:defRPr>
            </a:pPr>
            <a:endParaRPr lang="ja-JP"/>
          </a:p>
        </c:txPr>
        <c:crossAx val="501235656"/>
        <c:crosses val="autoZero"/>
        <c:crossBetween val="between"/>
      </c:valAx>
      <c:spPr>
        <a:noFill/>
        <a:ln>
          <a:noFill/>
        </a:ln>
        <a:effectLst/>
      </c:spPr>
    </c:plotArea>
    <c:plotVisOnly val="1"/>
    <c:dispBlanksAs val="gap"/>
    <c:showDLblsOverMax val="0"/>
  </c:chart>
  <c:spPr>
    <a:solidFill>
      <a:schemeClr val="bg1"/>
    </a:solidFill>
    <a:ln w="25400" cap="flat" cmpd="sng" algn="ctr">
      <a:solidFill>
        <a:schemeClr val="tx1"/>
      </a:solidFill>
      <a:round/>
    </a:ln>
    <a:effectLst/>
  </c:spPr>
  <c:txPr>
    <a:bodyPr/>
    <a:lstStyle/>
    <a:p>
      <a:pPr>
        <a:defRPr sz="1100">
          <a:solidFill>
            <a:schemeClr val="tx1"/>
          </a:solidFill>
          <a:latin typeface="游明朝 Demibold" panose="02020600000000000000" pitchFamily="18" charset="-128"/>
          <a:ea typeface="游明朝 Demibold" panose="02020600000000000000" pitchFamily="18" charset="-128"/>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583999</xdr:colOff>
      <xdr:row>5</xdr:row>
      <xdr:rowOff>25657</xdr:rowOff>
    </xdr:from>
    <xdr:to>
      <xdr:col>9</xdr:col>
      <xdr:colOff>788749</xdr:colOff>
      <xdr:row>25</xdr:row>
      <xdr:rowOff>325657</xdr:rowOff>
    </xdr:to>
    <xdr:graphicFrame macro="">
      <xdr:nvGraphicFramePr>
        <xdr:cNvPr id="5" name="グラフ 4">
          <a:extLst>
            <a:ext uri="{FF2B5EF4-FFF2-40B4-BE49-F238E27FC236}">
              <a16:creationId xmlns:a16="http://schemas.microsoft.com/office/drawing/2014/main" id="{1011E444-4F3B-4658-B64F-169C8E710E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82826</xdr:colOff>
      <xdr:row>5</xdr:row>
      <xdr:rowOff>55217</xdr:rowOff>
    </xdr:from>
    <xdr:to>
      <xdr:col>20</xdr:col>
      <xdr:colOff>287576</xdr:colOff>
      <xdr:row>25</xdr:row>
      <xdr:rowOff>355217</xdr:rowOff>
    </xdr:to>
    <xdr:graphicFrame macro="">
      <xdr:nvGraphicFramePr>
        <xdr:cNvPr id="2" name="グラフ 1">
          <a:extLst>
            <a:ext uri="{FF2B5EF4-FFF2-40B4-BE49-F238E27FC236}">
              <a16:creationId xmlns:a16="http://schemas.microsoft.com/office/drawing/2014/main" id="{5A9C7E35-3848-4C4C-9114-47B3ED5FB1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22</xdr:col>
      <xdr:colOff>607393</xdr:colOff>
      <xdr:row>5</xdr:row>
      <xdr:rowOff>27608</xdr:rowOff>
    </xdr:from>
    <xdr:to>
      <xdr:col>31</xdr:col>
      <xdr:colOff>812142</xdr:colOff>
      <xdr:row>25</xdr:row>
      <xdr:rowOff>327608</xdr:rowOff>
    </xdr:to>
    <xdr:graphicFrame macro="">
      <xdr:nvGraphicFramePr>
        <xdr:cNvPr id="4" name="グラフ 3">
          <a:extLst>
            <a:ext uri="{FF2B5EF4-FFF2-40B4-BE49-F238E27FC236}">
              <a16:creationId xmlns:a16="http://schemas.microsoft.com/office/drawing/2014/main" id="{C01A1530-27DB-4FC8-88ED-C56FACF005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B3793-DF5A-4830-9A2A-27B0BB6F0F72}">
  <sheetPr>
    <pageSetUpPr fitToPage="1"/>
  </sheetPr>
  <dimension ref="A1:AM36"/>
  <sheetViews>
    <sheetView tabSelected="1" view="pageBreakPreview" zoomScaleNormal="70" zoomScaleSheetLayoutView="100" workbookViewId="0">
      <pane xSplit="36" ySplit="10" topLeftCell="AK11" activePane="bottomRight" state="frozen"/>
      <selection pane="topRight" activeCell="AK1" sqref="AK1"/>
      <selection pane="bottomLeft" activeCell="A11" sqref="A11"/>
      <selection pane="bottomRight" sqref="A1:AJ1"/>
    </sheetView>
  </sheetViews>
  <sheetFormatPr defaultColWidth="3.375" defaultRowHeight="18.75" outlineLevelCol="1" x14ac:dyDescent="0.4"/>
  <cols>
    <col min="1" max="1" width="4.25" style="28" customWidth="1"/>
    <col min="2" max="2" width="34.625" style="28" customWidth="1"/>
    <col min="3" max="4" width="16" style="28" customWidth="1"/>
    <col min="5" max="5" width="5.375" style="28" customWidth="1"/>
    <col min="6" max="6" width="28.5" style="6" customWidth="1"/>
    <col min="7" max="7" width="15" style="28" customWidth="1"/>
    <col min="8" max="10" width="15" style="58" customWidth="1"/>
    <col min="11" max="12" width="15" style="28" customWidth="1"/>
    <col min="13" max="13" width="5.375" style="28" hidden="1" customWidth="1" outlineLevel="1"/>
    <col min="14" max="14" width="31.25" style="28" hidden="1" customWidth="1" outlineLevel="1"/>
    <col min="15" max="15" width="15" style="28" hidden="1" customWidth="1" outlineLevel="1"/>
    <col min="16" max="19" width="15" style="58" hidden="1" customWidth="1" outlineLevel="1"/>
    <col min="20" max="20" width="15" style="28" hidden="1" customWidth="1" outlineLevel="1"/>
    <col min="21" max="21" width="5.375" style="28" customWidth="1" collapsed="1"/>
    <col min="22" max="22" width="28.5" style="28" customWidth="1"/>
    <col min="23" max="24" width="15" style="28" customWidth="1"/>
    <col min="25" max="28" width="15" style="58" customWidth="1"/>
    <col min="29" max="29" width="5.375" style="28" hidden="1" customWidth="1" outlineLevel="1"/>
    <col min="30" max="30" width="31.25" style="28" hidden="1" customWidth="1" outlineLevel="1"/>
    <col min="31" max="31" width="15" style="28" hidden="1" customWidth="1" outlineLevel="1"/>
    <col min="32" max="35" width="15" style="58" hidden="1" customWidth="1" outlineLevel="1"/>
    <col min="36" max="36" width="15" style="28" hidden="1" customWidth="1" outlineLevel="1"/>
    <col min="37" max="37" width="3.375" collapsed="1"/>
    <col min="38" max="255" width="3.375" style="28"/>
    <col min="256" max="257" width="2" style="28" customWidth="1"/>
    <col min="258" max="258" width="12.75" style="28" customWidth="1"/>
    <col min="259" max="259" width="7.625" style="28" customWidth="1"/>
    <col min="260" max="263" width="12.25" style="28" customWidth="1"/>
    <col min="264" max="264" width="18.25" style="28" customWidth="1"/>
    <col min="265" max="511" width="3.375" style="28"/>
    <col min="512" max="513" width="2" style="28" customWidth="1"/>
    <col min="514" max="514" width="12.75" style="28" customWidth="1"/>
    <col min="515" max="515" width="7.625" style="28" customWidth="1"/>
    <col min="516" max="519" width="12.25" style="28" customWidth="1"/>
    <col min="520" max="520" width="18.25" style="28" customWidth="1"/>
    <col min="521" max="767" width="3.375" style="28"/>
    <col min="768" max="769" width="2" style="28" customWidth="1"/>
    <col min="770" max="770" width="12.75" style="28" customWidth="1"/>
    <col min="771" max="771" width="7.625" style="28" customWidth="1"/>
    <col min="772" max="775" width="12.25" style="28" customWidth="1"/>
    <col min="776" max="776" width="18.25" style="28" customWidth="1"/>
    <col min="777" max="1023" width="3.375" style="28"/>
    <col min="1024" max="1025" width="2" style="28" customWidth="1"/>
    <col min="1026" max="1026" width="12.75" style="28" customWidth="1"/>
    <col min="1027" max="1027" width="7.625" style="28" customWidth="1"/>
    <col min="1028" max="1031" width="12.25" style="28" customWidth="1"/>
    <col min="1032" max="1032" width="18.25" style="28" customWidth="1"/>
    <col min="1033" max="1279" width="3.375" style="28"/>
    <col min="1280" max="1281" width="2" style="28" customWidth="1"/>
    <col min="1282" max="1282" width="12.75" style="28" customWidth="1"/>
    <col min="1283" max="1283" width="7.625" style="28" customWidth="1"/>
    <col min="1284" max="1287" width="12.25" style="28" customWidth="1"/>
    <col min="1288" max="1288" width="18.25" style="28" customWidth="1"/>
    <col min="1289" max="1535" width="3.375" style="28"/>
    <col min="1536" max="1537" width="2" style="28" customWidth="1"/>
    <col min="1538" max="1538" width="12.75" style="28" customWidth="1"/>
    <col min="1539" max="1539" width="7.625" style="28" customWidth="1"/>
    <col min="1540" max="1543" width="12.25" style="28" customWidth="1"/>
    <col min="1544" max="1544" width="18.25" style="28" customWidth="1"/>
    <col min="1545" max="1791" width="3.375" style="28"/>
    <col min="1792" max="1793" width="2" style="28" customWidth="1"/>
    <col min="1794" max="1794" width="12.75" style="28" customWidth="1"/>
    <col min="1795" max="1795" width="7.625" style="28" customWidth="1"/>
    <col min="1796" max="1799" width="12.25" style="28" customWidth="1"/>
    <col min="1800" max="1800" width="18.25" style="28" customWidth="1"/>
    <col min="1801" max="2047" width="3.375" style="28"/>
    <col min="2048" max="2049" width="2" style="28" customWidth="1"/>
    <col min="2050" max="2050" width="12.75" style="28" customWidth="1"/>
    <col min="2051" max="2051" width="7.625" style="28" customWidth="1"/>
    <col min="2052" max="2055" width="12.25" style="28" customWidth="1"/>
    <col min="2056" max="2056" width="18.25" style="28" customWidth="1"/>
    <col min="2057" max="2303" width="3.375" style="28"/>
    <col min="2304" max="2305" width="2" style="28" customWidth="1"/>
    <col min="2306" max="2306" width="12.75" style="28" customWidth="1"/>
    <col min="2307" max="2307" width="7.625" style="28" customWidth="1"/>
    <col min="2308" max="2311" width="12.25" style="28" customWidth="1"/>
    <col min="2312" max="2312" width="18.25" style="28" customWidth="1"/>
    <col min="2313" max="2559" width="3.375" style="28"/>
    <col min="2560" max="2561" width="2" style="28" customWidth="1"/>
    <col min="2562" max="2562" width="12.75" style="28" customWidth="1"/>
    <col min="2563" max="2563" width="7.625" style="28" customWidth="1"/>
    <col min="2564" max="2567" width="12.25" style="28" customWidth="1"/>
    <col min="2568" max="2568" width="18.25" style="28" customWidth="1"/>
    <col min="2569" max="2815" width="3.375" style="28"/>
    <col min="2816" max="2817" width="2" style="28" customWidth="1"/>
    <col min="2818" max="2818" width="12.75" style="28" customWidth="1"/>
    <col min="2819" max="2819" width="7.625" style="28" customWidth="1"/>
    <col min="2820" max="2823" width="12.25" style="28" customWidth="1"/>
    <col min="2824" max="2824" width="18.25" style="28" customWidth="1"/>
    <col min="2825" max="3071" width="3.375" style="28"/>
    <col min="3072" max="3073" width="2" style="28" customWidth="1"/>
    <col min="3074" max="3074" width="12.75" style="28" customWidth="1"/>
    <col min="3075" max="3075" width="7.625" style="28" customWidth="1"/>
    <col min="3076" max="3079" width="12.25" style="28" customWidth="1"/>
    <col min="3080" max="3080" width="18.25" style="28" customWidth="1"/>
    <col min="3081" max="3327" width="3.375" style="28"/>
    <col min="3328" max="3329" width="2" style="28" customWidth="1"/>
    <col min="3330" max="3330" width="12.75" style="28" customWidth="1"/>
    <col min="3331" max="3331" width="7.625" style="28" customWidth="1"/>
    <col min="3332" max="3335" width="12.25" style="28" customWidth="1"/>
    <col min="3336" max="3336" width="18.25" style="28" customWidth="1"/>
    <col min="3337" max="3583" width="3.375" style="28"/>
    <col min="3584" max="3585" width="2" style="28" customWidth="1"/>
    <col min="3586" max="3586" width="12.75" style="28" customWidth="1"/>
    <col min="3587" max="3587" width="7.625" style="28" customWidth="1"/>
    <col min="3588" max="3591" width="12.25" style="28" customWidth="1"/>
    <col min="3592" max="3592" width="18.25" style="28" customWidth="1"/>
    <col min="3593" max="3839" width="3.375" style="28"/>
    <col min="3840" max="3841" width="2" style="28" customWidth="1"/>
    <col min="3842" max="3842" width="12.75" style="28" customWidth="1"/>
    <col min="3843" max="3843" width="7.625" style="28" customWidth="1"/>
    <col min="3844" max="3847" width="12.25" style="28" customWidth="1"/>
    <col min="3848" max="3848" width="18.25" style="28" customWidth="1"/>
    <col min="3849" max="4095" width="3.375" style="28"/>
    <col min="4096" max="4097" width="2" style="28" customWidth="1"/>
    <col min="4098" max="4098" width="12.75" style="28" customWidth="1"/>
    <col min="4099" max="4099" width="7.625" style="28" customWidth="1"/>
    <col min="4100" max="4103" width="12.25" style="28" customWidth="1"/>
    <col min="4104" max="4104" width="18.25" style="28" customWidth="1"/>
    <col min="4105" max="4351" width="3.375" style="28"/>
    <col min="4352" max="4353" width="2" style="28" customWidth="1"/>
    <col min="4354" max="4354" width="12.75" style="28" customWidth="1"/>
    <col min="4355" max="4355" width="7.625" style="28" customWidth="1"/>
    <col min="4356" max="4359" width="12.25" style="28" customWidth="1"/>
    <col min="4360" max="4360" width="18.25" style="28" customWidth="1"/>
    <col min="4361" max="4607" width="3.375" style="28"/>
    <col min="4608" max="4609" width="2" style="28" customWidth="1"/>
    <col min="4610" max="4610" width="12.75" style="28" customWidth="1"/>
    <col min="4611" max="4611" width="7.625" style="28" customWidth="1"/>
    <col min="4612" max="4615" width="12.25" style="28" customWidth="1"/>
    <col min="4616" max="4616" width="18.25" style="28" customWidth="1"/>
    <col min="4617" max="4863" width="3.375" style="28"/>
    <col min="4864" max="4865" width="2" style="28" customWidth="1"/>
    <col min="4866" max="4866" width="12.75" style="28" customWidth="1"/>
    <col min="4867" max="4867" width="7.625" style="28" customWidth="1"/>
    <col min="4868" max="4871" width="12.25" style="28" customWidth="1"/>
    <col min="4872" max="4872" width="18.25" style="28" customWidth="1"/>
    <col min="4873" max="5119" width="3.375" style="28"/>
    <col min="5120" max="5121" width="2" style="28" customWidth="1"/>
    <col min="5122" max="5122" width="12.75" style="28" customWidth="1"/>
    <col min="5123" max="5123" width="7.625" style="28" customWidth="1"/>
    <col min="5124" max="5127" width="12.25" style="28" customWidth="1"/>
    <col min="5128" max="5128" width="18.25" style="28" customWidth="1"/>
    <col min="5129" max="5375" width="3.375" style="28"/>
    <col min="5376" max="5377" width="2" style="28" customWidth="1"/>
    <col min="5378" max="5378" width="12.75" style="28" customWidth="1"/>
    <col min="5379" max="5379" width="7.625" style="28" customWidth="1"/>
    <col min="5380" max="5383" width="12.25" style="28" customWidth="1"/>
    <col min="5384" max="5384" width="18.25" style="28" customWidth="1"/>
    <col min="5385" max="5631" width="3.375" style="28"/>
    <col min="5632" max="5633" width="2" style="28" customWidth="1"/>
    <col min="5634" max="5634" width="12.75" style="28" customWidth="1"/>
    <col min="5635" max="5635" width="7.625" style="28" customWidth="1"/>
    <col min="5636" max="5639" width="12.25" style="28" customWidth="1"/>
    <col min="5640" max="5640" width="18.25" style="28" customWidth="1"/>
    <col min="5641" max="5887" width="3.375" style="28"/>
    <col min="5888" max="5889" width="2" style="28" customWidth="1"/>
    <col min="5890" max="5890" width="12.75" style="28" customWidth="1"/>
    <col min="5891" max="5891" width="7.625" style="28" customWidth="1"/>
    <col min="5892" max="5895" width="12.25" style="28" customWidth="1"/>
    <col min="5896" max="5896" width="18.25" style="28" customWidth="1"/>
    <col min="5897" max="6143" width="3.375" style="28"/>
    <col min="6144" max="6145" width="2" style="28" customWidth="1"/>
    <col min="6146" max="6146" width="12.75" style="28" customWidth="1"/>
    <col min="6147" max="6147" width="7.625" style="28" customWidth="1"/>
    <col min="6148" max="6151" width="12.25" style="28" customWidth="1"/>
    <col min="6152" max="6152" width="18.25" style="28" customWidth="1"/>
    <col min="6153" max="6399" width="3.375" style="28"/>
    <col min="6400" max="6401" width="2" style="28" customWidth="1"/>
    <col min="6402" max="6402" width="12.75" style="28" customWidth="1"/>
    <col min="6403" max="6403" width="7.625" style="28" customWidth="1"/>
    <col min="6404" max="6407" width="12.25" style="28" customWidth="1"/>
    <col min="6408" max="6408" width="18.25" style="28" customWidth="1"/>
    <col min="6409" max="6655" width="3.375" style="28"/>
    <col min="6656" max="6657" width="2" style="28" customWidth="1"/>
    <col min="6658" max="6658" width="12.75" style="28" customWidth="1"/>
    <col min="6659" max="6659" width="7.625" style="28" customWidth="1"/>
    <col min="6660" max="6663" width="12.25" style="28" customWidth="1"/>
    <col min="6664" max="6664" width="18.25" style="28" customWidth="1"/>
    <col min="6665" max="6911" width="3.375" style="28"/>
    <col min="6912" max="6913" width="2" style="28" customWidth="1"/>
    <col min="6914" max="6914" width="12.75" style="28" customWidth="1"/>
    <col min="6915" max="6915" width="7.625" style="28" customWidth="1"/>
    <col min="6916" max="6919" width="12.25" style="28" customWidth="1"/>
    <col min="6920" max="6920" width="18.25" style="28" customWidth="1"/>
    <col min="6921" max="7167" width="3.375" style="28"/>
    <col min="7168" max="7169" width="2" style="28" customWidth="1"/>
    <col min="7170" max="7170" width="12.75" style="28" customWidth="1"/>
    <col min="7171" max="7171" width="7.625" style="28" customWidth="1"/>
    <col min="7172" max="7175" width="12.25" style="28" customWidth="1"/>
    <col min="7176" max="7176" width="18.25" style="28" customWidth="1"/>
    <col min="7177" max="7423" width="3.375" style="28"/>
    <col min="7424" max="7425" width="2" style="28" customWidth="1"/>
    <col min="7426" max="7426" width="12.75" style="28" customWidth="1"/>
    <col min="7427" max="7427" width="7.625" style="28" customWidth="1"/>
    <col min="7428" max="7431" width="12.25" style="28" customWidth="1"/>
    <col min="7432" max="7432" width="18.25" style="28" customWidth="1"/>
    <col min="7433" max="7679" width="3.375" style="28"/>
    <col min="7680" max="7681" width="2" style="28" customWidth="1"/>
    <col min="7682" max="7682" width="12.75" style="28" customWidth="1"/>
    <col min="7683" max="7683" width="7.625" style="28" customWidth="1"/>
    <col min="7684" max="7687" width="12.25" style="28" customWidth="1"/>
    <col min="7688" max="7688" width="18.25" style="28" customWidth="1"/>
    <col min="7689" max="7935" width="3.375" style="28"/>
    <col min="7936" max="7937" width="2" style="28" customWidth="1"/>
    <col min="7938" max="7938" width="12.75" style="28" customWidth="1"/>
    <col min="7939" max="7939" width="7.625" style="28" customWidth="1"/>
    <col min="7940" max="7943" width="12.25" style="28" customWidth="1"/>
    <col min="7944" max="7944" width="18.25" style="28" customWidth="1"/>
    <col min="7945" max="8191" width="3.375" style="28"/>
    <col min="8192" max="8193" width="2" style="28" customWidth="1"/>
    <col min="8194" max="8194" width="12.75" style="28" customWidth="1"/>
    <col min="8195" max="8195" width="7.625" style="28" customWidth="1"/>
    <col min="8196" max="8199" width="12.25" style="28" customWidth="1"/>
    <col min="8200" max="8200" width="18.25" style="28" customWidth="1"/>
    <col min="8201" max="8447" width="3.375" style="28"/>
    <col min="8448" max="8449" width="2" style="28" customWidth="1"/>
    <col min="8450" max="8450" width="12.75" style="28" customWidth="1"/>
    <col min="8451" max="8451" width="7.625" style="28" customWidth="1"/>
    <col min="8452" max="8455" width="12.25" style="28" customWidth="1"/>
    <col min="8456" max="8456" width="18.25" style="28" customWidth="1"/>
    <col min="8457" max="8703" width="3.375" style="28"/>
    <col min="8704" max="8705" width="2" style="28" customWidth="1"/>
    <col min="8706" max="8706" width="12.75" style="28" customWidth="1"/>
    <col min="8707" max="8707" width="7.625" style="28" customWidth="1"/>
    <col min="8708" max="8711" width="12.25" style="28" customWidth="1"/>
    <col min="8712" max="8712" width="18.25" style="28" customWidth="1"/>
    <col min="8713" max="8959" width="3.375" style="28"/>
    <col min="8960" max="8961" width="2" style="28" customWidth="1"/>
    <col min="8962" max="8962" width="12.75" style="28" customWidth="1"/>
    <col min="8963" max="8963" width="7.625" style="28" customWidth="1"/>
    <col min="8964" max="8967" width="12.25" style="28" customWidth="1"/>
    <col min="8968" max="8968" width="18.25" style="28" customWidth="1"/>
    <col min="8969" max="9215" width="3.375" style="28"/>
    <col min="9216" max="9217" width="2" style="28" customWidth="1"/>
    <col min="9218" max="9218" width="12.75" style="28" customWidth="1"/>
    <col min="9219" max="9219" width="7.625" style="28" customWidth="1"/>
    <col min="9220" max="9223" width="12.25" style="28" customWidth="1"/>
    <col min="9224" max="9224" width="18.25" style="28" customWidth="1"/>
    <col min="9225" max="9471" width="3.375" style="28"/>
    <col min="9472" max="9473" width="2" style="28" customWidth="1"/>
    <col min="9474" max="9474" width="12.75" style="28" customWidth="1"/>
    <col min="9475" max="9475" width="7.625" style="28" customWidth="1"/>
    <col min="9476" max="9479" width="12.25" style="28" customWidth="1"/>
    <col min="9480" max="9480" width="18.25" style="28" customWidth="1"/>
    <col min="9481" max="9727" width="3.375" style="28"/>
    <col min="9728" max="9729" width="2" style="28" customWidth="1"/>
    <col min="9730" max="9730" width="12.75" style="28" customWidth="1"/>
    <col min="9731" max="9731" width="7.625" style="28" customWidth="1"/>
    <col min="9732" max="9735" width="12.25" style="28" customWidth="1"/>
    <col min="9736" max="9736" width="18.25" style="28" customWidth="1"/>
    <col min="9737" max="9983" width="3.375" style="28"/>
    <col min="9984" max="9985" width="2" style="28" customWidth="1"/>
    <col min="9986" max="9986" width="12.75" style="28" customWidth="1"/>
    <col min="9987" max="9987" width="7.625" style="28" customWidth="1"/>
    <col min="9988" max="9991" width="12.25" style="28" customWidth="1"/>
    <col min="9992" max="9992" width="18.25" style="28" customWidth="1"/>
    <col min="9993" max="10239" width="3.375" style="28"/>
    <col min="10240" max="10241" width="2" style="28" customWidth="1"/>
    <col min="10242" max="10242" width="12.75" style="28" customWidth="1"/>
    <col min="10243" max="10243" width="7.625" style="28" customWidth="1"/>
    <col min="10244" max="10247" width="12.25" style="28" customWidth="1"/>
    <col min="10248" max="10248" width="18.25" style="28" customWidth="1"/>
    <col min="10249" max="10495" width="3.375" style="28"/>
    <col min="10496" max="10497" width="2" style="28" customWidth="1"/>
    <col min="10498" max="10498" width="12.75" style="28" customWidth="1"/>
    <col min="10499" max="10499" width="7.625" style="28" customWidth="1"/>
    <col min="10500" max="10503" width="12.25" style="28" customWidth="1"/>
    <col min="10504" max="10504" width="18.25" style="28" customWidth="1"/>
    <col min="10505" max="10751" width="3.375" style="28"/>
    <col min="10752" max="10753" width="2" style="28" customWidth="1"/>
    <col min="10754" max="10754" width="12.75" style="28" customWidth="1"/>
    <col min="10755" max="10755" width="7.625" style="28" customWidth="1"/>
    <col min="10756" max="10759" width="12.25" style="28" customWidth="1"/>
    <col min="10760" max="10760" width="18.25" style="28" customWidth="1"/>
    <col min="10761" max="11007" width="3.375" style="28"/>
    <col min="11008" max="11009" width="2" style="28" customWidth="1"/>
    <col min="11010" max="11010" width="12.75" style="28" customWidth="1"/>
    <col min="11011" max="11011" width="7.625" style="28" customWidth="1"/>
    <col min="11012" max="11015" width="12.25" style="28" customWidth="1"/>
    <col min="11016" max="11016" width="18.25" style="28" customWidth="1"/>
    <col min="11017" max="11263" width="3.375" style="28"/>
    <col min="11264" max="11265" width="2" style="28" customWidth="1"/>
    <col min="11266" max="11266" width="12.75" style="28" customWidth="1"/>
    <col min="11267" max="11267" width="7.625" style="28" customWidth="1"/>
    <col min="11268" max="11271" width="12.25" style="28" customWidth="1"/>
    <col min="11272" max="11272" width="18.25" style="28" customWidth="1"/>
    <col min="11273" max="11519" width="3.375" style="28"/>
    <col min="11520" max="11521" width="2" style="28" customWidth="1"/>
    <col min="11522" max="11522" width="12.75" style="28" customWidth="1"/>
    <col min="11523" max="11523" width="7.625" style="28" customWidth="1"/>
    <col min="11524" max="11527" width="12.25" style="28" customWidth="1"/>
    <col min="11528" max="11528" width="18.25" style="28" customWidth="1"/>
    <col min="11529" max="11775" width="3.375" style="28"/>
    <col min="11776" max="11777" width="2" style="28" customWidth="1"/>
    <col min="11778" max="11778" width="12.75" style="28" customWidth="1"/>
    <col min="11779" max="11779" width="7.625" style="28" customWidth="1"/>
    <col min="11780" max="11783" width="12.25" style="28" customWidth="1"/>
    <col min="11784" max="11784" width="18.25" style="28" customWidth="1"/>
    <col min="11785" max="12031" width="3.375" style="28"/>
    <col min="12032" max="12033" width="2" style="28" customWidth="1"/>
    <col min="12034" max="12034" width="12.75" style="28" customWidth="1"/>
    <col min="12035" max="12035" width="7.625" style="28" customWidth="1"/>
    <col min="12036" max="12039" width="12.25" style="28" customWidth="1"/>
    <col min="12040" max="12040" width="18.25" style="28" customWidth="1"/>
    <col min="12041" max="12287" width="3.375" style="28"/>
    <col min="12288" max="12289" width="2" style="28" customWidth="1"/>
    <col min="12290" max="12290" width="12.75" style="28" customWidth="1"/>
    <col min="12291" max="12291" width="7.625" style="28" customWidth="1"/>
    <col min="12292" max="12295" width="12.25" style="28" customWidth="1"/>
    <col min="12296" max="12296" width="18.25" style="28" customWidth="1"/>
    <col min="12297" max="12543" width="3.375" style="28"/>
    <col min="12544" max="12545" width="2" style="28" customWidth="1"/>
    <col min="12546" max="12546" width="12.75" style="28" customWidth="1"/>
    <col min="12547" max="12547" width="7.625" style="28" customWidth="1"/>
    <col min="12548" max="12551" width="12.25" style="28" customWidth="1"/>
    <col min="12552" max="12552" width="18.25" style="28" customWidth="1"/>
    <col min="12553" max="12799" width="3.375" style="28"/>
    <col min="12800" max="12801" width="2" style="28" customWidth="1"/>
    <col min="12802" max="12802" width="12.75" style="28" customWidth="1"/>
    <col min="12803" max="12803" width="7.625" style="28" customWidth="1"/>
    <col min="12804" max="12807" width="12.25" style="28" customWidth="1"/>
    <col min="12808" max="12808" width="18.25" style="28" customWidth="1"/>
    <col min="12809" max="13055" width="3.375" style="28"/>
    <col min="13056" max="13057" width="2" style="28" customWidth="1"/>
    <col min="13058" max="13058" width="12.75" style="28" customWidth="1"/>
    <col min="13059" max="13059" width="7.625" style="28" customWidth="1"/>
    <col min="13060" max="13063" width="12.25" style="28" customWidth="1"/>
    <col min="13064" max="13064" width="18.25" style="28" customWidth="1"/>
    <col min="13065" max="13311" width="3.375" style="28"/>
    <col min="13312" max="13313" width="2" style="28" customWidth="1"/>
    <col min="13314" max="13314" width="12.75" style="28" customWidth="1"/>
    <col min="13315" max="13315" width="7.625" style="28" customWidth="1"/>
    <col min="13316" max="13319" width="12.25" style="28" customWidth="1"/>
    <col min="13320" max="13320" width="18.25" style="28" customWidth="1"/>
    <col min="13321" max="13567" width="3.375" style="28"/>
    <col min="13568" max="13569" width="2" style="28" customWidth="1"/>
    <col min="13570" max="13570" width="12.75" style="28" customWidth="1"/>
    <col min="13571" max="13571" width="7.625" style="28" customWidth="1"/>
    <col min="13572" max="13575" width="12.25" style="28" customWidth="1"/>
    <col min="13576" max="13576" width="18.25" style="28" customWidth="1"/>
    <col min="13577" max="13823" width="3.375" style="28"/>
    <col min="13824" max="13825" width="2" style="28" customWidth="1"/>
    <col min="13826" max="13826" width="12.75" style="28" customWidth="1"/>
    <col min="13827" max="13827" width="7.625" style="28" customWidth="1"/>
    <col min="13828" max="13831" width="12.25" style="28" customWidth="1"/>
    <col min="13832" max="13832" width="18.25" style="28" customWidth="1"/>
    <col min="13833" max="14079" width="3.375" style="28"/>
    <col min="14080" max="14081" width="2" style="28" customWidth="1"/>
    <col min="14082" max="14082" width="12.75" style="28" customWidth="1"/>
    <col min="14083" max="14083" width="7.625" style="28" customWidth="1"/>
    <col min="14084" max="14087" width="12.25" style="28" customWidth="1"/>
    <col min="14088" max="14088" width="18.25" style="28" customWidth="1"/>
    <col min="14089" max="14335" width="3.375" style="28"/>
    <col min="14336" max="14337" width="2" style="28" customWidth="1"/>
    <col min="14338" max="14338" width="12.75" style="28" customWidth="1"/>
    <col min="14339" max="14339" width="7.625" style="28" customWidth="1"/>
    <col min="14340" max="14343" width="12.25" style="28" customWidth="1"/>
    <col min="14344" max="14344" width="18.25" style="28" customWidth="1"/>
    <col min="14345" max="14591" width="3.375" style="28"/>
    <col min="14592" max="14593" width="2" style="28" customWidth="1"/>
    <col min="14594" max="14594" width="12.75" style="28" customWidth="1"/>
    <col min="14595" max="14595" width="7.625" style="28" customWidth="1"/>
    <col min="14596" max="14599" width="12.25" style="28" customWidth="1"/>
    <col min="14600" max="14600" width="18.25" style="28" customWidth="1"/>
    <col min="14601" max="14847" width="3.375" style="28"/>
    <col min="14848" max="14849" width="2" style="28" customWidth="1"/>
    <col min="14850" max="14850" width="12.75" style="28" customWidth="1"/>
    <col min="14851" max="14851" width="7.625" style="28" customWidth="1"/>
    <col min="14852" max="14855" width="12.25" style="28" customWidth="1"/>
    <col min="14856" max="14856" width="18.25" style="28" customWidth="1"/>
    <col min="14857" max="15103" width="3.375" style="28"/>
    <col min="15104" max="15105" width="2" style="28" customWidth="1"/>
    <col min="15106" max="15106" width="12.75" style="28" customWidth="1"/>
    <col min="15107" max="15107" width="7.625" style="28" customWidth="1"/>
    <col min="15108" max="15111" width="12.25" style="28" customWidth="1"/>
    <col min="15112" max="15112" width="18.25" style="28" customWidth="1"/>
    <col min="15113" max="15359" width="3.375" style="28"/>
    <col min="15360" max="15361" width="2" style="28" customWidth="1"/>
    <col min="15362" max="15362" width="12.75" style="28" customWidth="1"/>
    <col min="15363" max="15363" width="7.625" style="28" customWidth="1"/>
    <col min="15364" max="15367" width="12.25" style="28" customWidth="1"/>
    <col min="15368" max="15368" width="18.25" style="28" customWidth="1"/>
    <col min="15369" max="15615" width="3.375" style="28"/>
    <col min="15616" max="15617" width="2" style="28" customWidth="1"/>
    <col min="15618" max="15618" width="12.75" style="28" customWidth="1"/>
    <col min="15619" max="15619" width="7.625" style="28" customWidth="1"/>
    <col min="15620" max="15623" width="12.25" style="28" customWidth="1"/>
    <col min="15624" max="15624" width="18.25" style="28" customWidth="1"/>
    <col min="15625" max="15871" width="3.375" style="28"/>
    <col min="15872" max="15873" width="2" style="28" customWidth="1"/>
    <col min="15874" max="15874" width="12.75" style="28" customWidth="1"/>
    <col min="15875" max="15875" width="7.625" style="28" customWidth="1"/>
    <col min="15876" max="15879" width="12.25" style="28" customWidth="1"/>
    <col min="15880" max="15880" width="18.25" style="28" customWidth="1"/>
    <col min="15881" max="16127" width="3.375" style="28"/>
    <col min="16128" max="16129" width="2" style="28" customWidth="1"/>
    <col min="16130" max="16130" width="12.75" style="28" customWidth="1"/>
    <col min="16131" max="16131" width="7.625" style="28" customWidth="1"/>
    <col min="16132" max="16135" width="12.25" style="28" customWidth="1"/>
    <col min="16136" max="16136" width="18.25" style="28" customWidth="1"/>
    <col min="16137" max="16384" width="3.375" style="28"/>
  </cols>
  <sheetData>
    <row r="1" spans="1:39" ht="24" x14ac:dyDescent="0.4">
      <c r="A1" s="306" t="s">
        <v>83</v>
      </c>
      <c r="B1" s="306"/>
      <c r="C1" s="306"/>
      <c r="D1" s="306"/>
      <c r="E1" s="306"/>
      <c r="F1" s="306"/>
      <c r="G1" s="306"/>
      <c r="H1" s="306"/>
      <c r="I1" s="306"/>
      <c r="J1" s="306"/>
      <c r="K1" s="306"/>
      <c r="L1" s="306"/>
      <c r="M1" s="306"/>
      <c r="N1" s="306"/>
      <c r="O1" s="306"/>
      <c r="P1" s="306"/>
      <c r="Q1" s="306"/>
      <c r="R1" s="306"/>
      <c r="S1" s="306"/>
      <c r="T1" s="306"/>
      <c r="U1" s="306"/>
      <c r="V1" s="306"/>
      <c r="W1" s="306"/>
      <c r="X1" s="306"/>
      <c r="Y1" s="306"/>
      <c r="Z1" s="306"/>
      <c r="AA1" s="306"/>
      <c r="AB1" s="306"/>
      <c r="AC1" s="306"/>
      <c r="AD1" s="306"/>
      <c r="AE1" s="306"/>
      <c r="AF1" s="306"/>
      <c r="AG1" s="306"/>
      <c r="AH1" s="306"/>
      <c r="AI1" s="306"/>
      <c r="AJ1" s="306"/>
      <c r="AK1" s="61"/>
    </row>
    <row r="2" spans="1:39" ht="19.5" x14ac:dyDescent="0.4">
      <c r="A2" s="307" t="s">
        <v>88</v>
      </c>
      <c r="B2" s="75"/>
      <c r="C2" s="75"/>
      <c r="D2" s="75"/>
      <c r="E2" s="75"/>
      <c r="F2" s="308"/>
      <c r="G2" s="75"/>
      <c r="H2" s="75"/>
      <c r="I2" s="75"/>
      <c r="J2" s="75"/>
      <c r="K2" s="75"/>
      <c r="L2" s="75"/>
      <c r="M2" s="75"/>
      <c r="N2" s="75"/>
      <c r="O2" s="75"/>
      <c r="P2" s="75"/>
      <c r="Q2" s="75"/>
      <c r="R2" s="75"/>
      <c r="S2" s="75"/>
      <c r="T2" s="75"/>
      <c r="U2" s="75"/>
      <c r="V2" s="308"/>
      <c r="W2" s="75"/>
      <c r="X2" s="75"/>
      <c r="Y2" s="75"/>
      <c r="Z2" s="75"/>
      <c r="AA2" s="75"/>
      <c r="AB2" s="75"/>
      <c r="AC2" s="75"/>
      <c r="AD2" s="75"/>
      <c r="AE2" s="75"/>
      <c r="AF2" s="75"/>
      <c r="AG2" s="75"/>
      <c r="AH2" s="75"/>
      <c r="AI2" s="75"/>
      <c r="AJ2" s="75"/>
    </row>
    <row r="3" spans="1:39" ht="19.5" x14ac:dyDescent="0.4">
      <c r="A3" s="307" t="s">
        <v>59</v>
      </c>
      <c r="B3" s="75"/>
      <c r="C3" s="75"/>
      <c r="D3" s="75"/>
      <c r="E3" s="75"/>
      <c r="F3" s="309"/>
      <c r="G3" s="310"/>
      <c r="H3" s="310"/>
      <c r="I3" s="310"/>
      <c r="J3" s="310"/>
      <c r="K3" s="75"/>
      <c r="L3" s="307"/>
      <c r="M3" s="75"/>
      <c r="N3" s="75"/>
      <c r="O3" s="75"/>
      <c r="P3" s="75"/>
      <c r="Q3" s="75"/>
      <c r="R3" s="75"/>
      <c r="S3" s="75"/>
      <c r="T3" s="75"/>
      <c r="U3" s="75"/>
      <c r="V3" s="308"/>
      <c r="W3" s="75"/>
      <c r="X3" s="75"/>
      <c r="Y3" s="75"/>
      <c r="Z3" s="75"/>
      <c r="AA3" s="75"/>
      <c r="AB3" s="75"/>
      <c r="AC3" s="75"/>
      <c r="AD3" s="75"/>
      <c r="AE3" s="75"/>
      <c r="AF3" s="75"/>
      <c r="AG3" s="75"/>
      <c r="AH3" s="75"/>
      <c r="AI3" s="75"/>
      <c r="AJ3" s="75"/>
    </row>
    <row r="4" spans="1:39" s="58" customFormat="1" ht="19.5" x14ac:dyDescent="0.4">
      <c r="A4" s="307"/>
      <c r="B4" s="311" t="s">
        <v>29</v>
      </c>
      <c r="C4" s="310"/>
      <c r="D4" s="310"/>
      <c r="E4" s="75"/>
      <c r="F4" s="309"/>
      <c r="G4" s="310"/>
      <c r="H4" s="310"/>
      <c r="I4" s="310"/>
      <c r="J4" s="310"/>
      <c r="K4" s="75"/>
      <c r="L4" s="307"/>
      <c r="M4" s="75"/>
      <c r="N4" s="75"/>
      <c r="O4" s="75"/>
      <c r="P4" s="75"/>
      <c r="Q4" s="75"/>
      <c r="R4" s="75"/>
      <c r="S4" s="75"/>
      <c r="T4" s="75"/>
      <c r="U4" s="75"/>
      <c r="V4" s="308"/>
      <c r="W4" s="75"/>
      <c r="X4" s="75"/>
      <c r="Y4" s="75"/>
      <c r="Z4" s="75"/>
      <c r="AA4" s="75"/>
      <c r="AB4" s="75"/>
      <c r="AC4" s="75"/>
      <c r="AD4" s="75"/>
      <c r="AE4" s="75"/>
      <c r="AF4" s="75"/>
      <c r="AG4" s="75"/>
      <c r="AH4" s="75"/>
      <c r="AI4" s="75"/>
      <c r="AJ4" s="75"/>
      <c r="AK4"/>
    </row>
    <row r="5" spans="1:39" ht="19.5" x14ac:dyDescent="0.4">
      <c r="A5" s="312"/>
      <c r="B5" s="311" t="s">
        <v>115</v>
      </c>
      <c r="C5" s="71"/>
      <c r="D5" s="71"/>
      <c r="E5" s="75"/>
      <c r="F5" s="77"/>
      <c r="G5" s="71"/>
      <c r="H5" s="71"/>
      <c r="I5" s="71"/>
      <c r="J5" s="71"/>
      <c r="K5" s="75"/>
      <c r="L5" s="313"/>
      <c r="M5" s="75"/>
      <c r="N5" s="307"/>
      <c r="O5" s="75"/>
      <c r="P5" s="75"/>
      <c r="Q5" s="75"/>
      <c r="R5" s="75"/>
      <c r="S5" s="75"/>
      <c r="T5" s="75"/>
      <c r="U5" s="75"/>
      <c r="V5" s="76"/>
      <c r="W5" s="314"/>
      <c r="X5" s="75"/>
      <c r="Y5" s="75"/>
      <c r="Z5" s="75"/>
      <c r="AA5" s="75"/>
      <c r="AB5" s="75"/>
      <c r="AC5" s="75"/>
      <c r="AD5" s="307"/>
      <c r="AE5" s="75"/>
      <c r="AF5" s="75"/>
      <c r="AG5" s="75"/>
      <c r="AH5" s="75"/>
      <c r="AI5" s="75"/>
      <c r="AJ5" s="75"/>
      <c r="AM5" s="55"/>
    </row>
    <row r="6" spans="1:39" s="60" customFormat="1" ht="19.5" x14ac:dyDescent="0.4">
      <c r="A6" s="312"/>
      <c r="B6" s="311" t="s">
        <v>71</v>
      </c>
      <c r="C6" s="71"/>
      <c r="D6" s="71"/>
      <c r="E6" s="75"/>
      <c r="F6" s="77"/>
      <c r="G6" s="71"/>
      <c r="H6" s="71"/>
      <c r="I6" s="71"/>
      <c r="J6" s="71"/>
      <c r="K6" s="75"/>
      <c r="L6" s="313"/>
      <c r="M6" s="75"/>
      <c r="N6" s="307"/>
      <c r="O6" s="75"/>
      <c r="P6" s="75"/>
      <c r="Q6" s="75"/>
      <c r="R6" s="75"/>
      <c r="S6" s="75"/>
      <c r="T6" s="75"/>
      <c r="U6" s="75"/>
      <c r="V6" s="76"/>
      <c r="W6" s="71"/>
      <c r="X6" s="75"/>
      <c r="Y6" s="75"/>
      <c r="Z6" s="75"/>
      <c r="AA6" s="75"/>
      <c r="AB6" s="75"/>
      <c r="AC6" s="75"/>
      <c r="AD6" s="307"/>
      <c r="AE6" s="75"/>
      <c r="AF6" s="75"/>
      <c r="AG6" s="75"/>
      <c r="AH6" s="75"/>
      <c r="AI6" s="75"/>
      <c r="AJ6" s="75"/>
      <c r="AK6"/>
    </row>
    <row r="7" spans="1:39" ht="8.25" customHeight="1" thickBot="1" x14ac:dyDescent="0.45">
      <c r="V7" s="6"/>
    </row>
    <row r="8" spans="1:39" ht="22.5" customHeight="1" x14ac:dyDescent="0.4">
      <c r="A8" s="187" t="s">
        <v>4</v>
      </c>
      <c r="B8" s="188"/>
      <c r="C8" s="191" t="s">
        <v>30</v>
      </c>
      <c r="D8" s="191" t="s">
        <v>31</v>
      </c>
      <c r="E8" s="194" t="s">
        <v>60</v>
      </c>
      <c r="F8" s="194"/>
      <c r="G8" s="194"/>
      <c r="H8" s="194"/>
      <c r="I8" s="194"/>
      <c r="J8" s="194"/>
      <c r="K8" s="194"/>
      <c r="L8" s="194"/>
      <c r="M8" s="194"/>
      <c r="N8" s="194"/>
      <c r="O8" s="194"/>
      <c r="P8" s="194"/>
      <c r="Q8" s="194"/>
      <c r="R8" s="194"/>
      <c r="S8" s="194"/>
      <c r="T8" s="195"/>
      <c r="U8" s="195" t="s">
        <v>60</v>
      </c>
      <c r="V8" s="196"/>
      <c r="W8" s="196"/>
      <c r="X8" s="196"/>
      <c r="Y8" s="196"/>
      <c r="Z8" s="196"/>
      <c r="AA8" s="196"/>
      <c r="AB8" s="196"/>
      <c r="AC8" s="196"/>
      <c r="AD8" s="196"/>
      <c r="AE8" s="196"/>
      <c r="AF8" s="196"/>
      <c r="AG8" s="196"/>
      <c r="AH8" s="196"/>
      <c r="AI8" s="196"/>
      <c r="AJ8" s="197"/>
    </row>
    <row r="9" spans="1:39" ht="22.5" customHeight="1" x14ac:dyDescent="0.4">
      <c r="A9" s="189"/>
      <c r="B9" s="190"/>
      <c r="C9" s="192"/>
      <c r="D9" s="192"/>
      <c r="E9" s="198" t="s">
        <v>32</v>
      </c>
      <c r="F9" s="199"/>
      <c r="G9" s="199"/>
      <c r="H9" s="199"/>
      <c r="I9" s="199"/>
      <c r="J9" s="199"/>
      <c r="K9" s="199"/>
      <c r="L9" s="200"/>
      <c r="M9" s="198" t="s">
        <v>33</v>
      </c>
      <c r="N9" s="199"/>
      <c r="O9" s="199"/>
      <c r="P9" s="199"/>
      <c r="Q9" s="199"/>
      <c r="R9" s="199"/>
      <c r="S9" s="199"/>
      <c r="T9" s="199"/>
      <c r="U9" s="198" t="s">
        <v>32</v>
      </c>
      <c r="V9" s="199"/>
      <c r="W9" s="199"/>
      <c r="X9" s="199"/>
      <c r="Y9" s="199"/>
      <c r="Z9" s="199"/>
      <c r="AA9" s="199"/>
      <c r="AB9" s="199"/>
      <c r="AC9" s="199" t="s">
        <v>33</v>
      </c>
      <c r="AD9" s="199"/>
      <c r="AE9" s="199"/>
      <c r="AF9" s="199"/>
      <c r="AG9" s="199"/>
      <c r="AH9" s="199"/>
      <c r="AI9" s="199"/>
      <c r="AJ9" s="201"/>
      <c r="AK9" s="28"/>
    </row>
    <row r="10" spans="1:39" ht="22.5" customHeight="1" thickBot="1" x14ac:dyDescent="0.45">
      <c r="A10" s="189"/>
      <c r="B10" s="190"/>
      <c r="C10" s="193"/>
      <c r="D10" s="193"/>
      <c r="E10" s="202" t="s">
        <v>5</v>
      </c>
      <c r="F10" s="203"/>
      <c r="G10" s="203"/>
      <c r="H10" s="203"/>
      <c r="I10" s="203"/>
      <c r="J10" s="203"/>
      <c r="K10" s="203"/>
      <c r="L10" s="203"/>
      <c r="M10" s="203"/>
      <c r="N10" s="203"/>
      <c r="O10" s="203"/>
      <c r="P10" s="203"/>
      <c r="Q10" s="203"/>
      <c r="R10" s="203"/>
      <c r="S10" s="203"/>
      <c r="T10" s="203"/>
      <c r="U10" s="202" t="s">
        <v>6</v>
      </c>
      <c r="V10" s="203"/>
      <c r="W10" s="203"/>
      <c r="X10" s="203"/>
      <c r="Y10" s="203"/>
      <c r="Z10" s="203"/>
      <c r="AA10" s="203"/>
      <c r="AB10" s="203"/>
      <c r="AC10" s="203"/>
      <c r="AD10" s="203"/>
      <c r="AE10" s="203"/>
      <c r="AF10" s="203"/>
      <c r="AG10" s="203"/>
      <c r="AH10" s="203"/>
      <c r="AI10" s="203"/>
      <c r="AJ10" s="204"/>
    </row>
    <row r="11" spans="1:39" s="39" customFormat="1" ht="45" customHeight="1" x14ac:dyDescent="0.4">
      <c r="A11" s="218" t="s">
        <v>35</v>
      </c>
      <c r="B11" s="221" t="s">
        <v>114</v>
      </c>
      <c r="C11" s="223">
        <f>SUM(L16,AB16)</f>
        <v>8200</v>
      </c>
      <c r="D11" s="223">
        <f>SUM(T16,AJ16)</f>
        <v>0</v>
      </c>
      <c r="E11" s="175" t="s">
        <v>7</v>
      </c>
      <c r="F11" s="173" t="s">
        <v>63</v>
      </c>
      <c r="G11" s="134" t="s">
        <v>111</v>
      </c>
      <c r="H11" s="134" t="s">
        <v>64</v>
      </c>
      <c r="I11" s="134" t="s">
        <v>66</v>
      </c>
      <c r="J11" s="134" t="s">
        <v>112</v>
      </c>
      <c r="K11" s="183" t="s">
        <v>67</v>
      </c>
      <c r="L11" s="134" t="s">
        <v>113</v>
      </c>
      <c r="M11" s="175" t="s">
        <v>7</v>
      </c>
      <c r="N11" s="173" t="s">
        <v>63</v>
      </c>
      <c r="O11" s="134" t="s">
        <v>111</v>
      </c>
      <c r="P11" s="134" t="s">
        <v>64</v>
      </c>
      <c r="Q11" s="134" t="s">
        <v>66</v>
      </c>
      <c r="R11" s="134" t="s">
        <v>112</v>
      </c>
      <c r="S11" s="183" t="s">
        <v>67</v>
      </c>
      <c r="T11" s="134" t="s">
        <v>113</v>
      </c>
      <c r="U11" s="175" t="s">
        <v>7</v>
      </c>
      <c r="V11" s="185" t="s">
        <v>63</v>
      </c>
      <c r="W11" s="134" t="s">
        <v>111</v>
      </c>
      <c r="X11" s="134" t="s">
        <v>64</v>
      </c>
      <c r="Y11" s="134" t="s">
        <v>66</v>
      </c>
      <c r="Z11" s="134" t="s">
        <v>112</v>
      </c>
      <c r="AA11" s="183" t="s">
        <v>67</v>
      </c>
      <c r="AB11" s="134" t="s">
        <v>113</v>
      </c>
      <c r="AC11" s="175" t="s">
        <v>7</v>
      </c>
      <c r="AD11" s="185" t="s">
        <v>63</v>
      </c>
      <c r="AE11" s="134" t="s">
        <v>111</v>
      </c>
      <c r="AF11" s="134" t="s">
        <v>64</v>
      </c>
      <c r="AG11" s="134" t="s">
        <v>66</v>
      </c>
      <c r="AH11" s="134" t="s">
        <v>112</v>
      </c>
      <c r="AI11" s="183" t="s">
        <v>67</v>
      </c>
      <c r="AJ11" s="169" t="s">
        <v>113</v>
      </c>
      <c r="AK11"/>
    </row>
    <row r="12" spans="1:39" s="39" customFormat="1" ht="45" customHeight="1" x14ac:dyDescent="0.4">
      <c r="A12" s="219"/>
      <c r="B12" s="222"/>
      <c r="C12" s="224"/>
      <c r="D12" s="224"/>
      <c r="E12" s="176"/>
      <c r="F12" s="174"/>
      <c r="G12" s="135"/>
      <c r="H12" s="135"/>
      <c r="I12" s="135"/>
      <c r="J12" s="135"/>
      <c r="K12" s="184"/>
      <c r="L12" s="135"/>
      <c r="M12" s="176"/>
      <c r="N12" s="174"/>
      <c r="O12" s="135"/>
      <c r="P12" s="135"/>
      <c r="Q12" s="135"/>
      <c r="R12" s="135"/>
      <c r="S12" s="184"/>
      <c r="T12" s="135"/>
      <c r="U12" s="176"/>
      <c r="V12" s="186"/>
      <c r="W12" s="135"/>
      <c r="X12" s="135"/>
      <c r="Y12" s="135"/>
      <c r="Z12" s="135"/>
      <c r="AA12" s="184"/>
      <c r="AB12" s="135"/>
      <c r="AC12" s="176"/>
      <c r="AD12" s="186"/>
      <c r="AE12" s="135"/>
      <c r="AF12" s="135"/>
      <c r="AG12" s="135"/>
      <c r="AH12" s="135"/>
      <c r="AI12" s="184"/>
      <c r="AJ12" s="170"/>
      <c r="AK12"/>
    </row>
    <row r="13" spans="1:39" s="39" customFormat="1" ht="22.5" customHeight="1" x14ac:dyDescent="0.4">
      <c r="A13" s="219"/>
      <c r="B13" s="222"/>
      <c r="C13" s="224"/>
      <c r="D13" s="224"/>
      <c r="E13" s="59">
        <v>1</v>
      </c>
      <c r="F13" s="66" t="s">
        <v>105</v>
      </c>
      <c r="G13" s="177">
        <v>150</v>
      </c>
      <c r="H13" s="63">
        <v>10</v>
      </c>
      <c r="I13" s="64">
        <f>収支計画書_支援計画詳細!C4</f>
        <v>200</v>
      </c>
      <c r="J13" s="64">
        <f>収支計画書_支援計画詳細!C5</f>
        <v>180</v>
      </c>
      <c r="K13" s="72">
        <f>H13*I13</f>
        <v>2000</v>
      </c>
      <c r="L13" s="59">
        <f>H13*J13</f>
        <v>1800</v>
      </c>
      <c r="M13" s="59">
        <v>1</v>
      </c>
      <c r="N13" s="66" t="s">
        <v>105</v>
      </c>
      <c r="O13" s="180"/>
      <c r="P13" s="65"/>
      <c r="Q13" s="65"/>
      <c r="R13" s="65"/>
      <c r="S13" s="72">
        <f>P13*Q13</f>
        <v>0</v>
      </c>
      <c r="T13" s="89">
        <f>P13*R13</f>
        <v>0</v>
      </c>
      <c r="U13" s="131">
        <v>1</v>
      </c>
      <c r="V13" s="92" t="s">
        <v>105</v>
      </c>
      <c r="W13" s="177">
        <v>50</v>
      </c>
      <c r="X13" s="63">
        <v>5</v>
      </c>
      <c r="Y13" s="64">
        <f>収支計画書_支援計画詳細!C4</f>
        <v>200</v>
      </c>
      <c r="Z13" s="64">
        <f>収支計画書_支援計画詳細!C5</f>
        <v>180</v>
      </c>
      <c r="AA13" s="72">
        <f>X13*Y13</f>
        <v>1000</v>
      </c>
      <c r="AB13" s="131">
        <f>X13*Z13</f>
        <v>900</v>
      </c>
      <c r="AC13" s="131">
        <v>1</v>
      </c>
      <c r="AD13" s="92" t="s">
        <v>105</v>
      </c>
      <c r="AE13" s="65"/>
      <c r="AF13" s="65"/>
      <c r="AG13" s="65"/>
      <c r="AH13" s="65"/>
      <c r="AI13" s="64">
        <f>AF13*AG13</f>
        <v>0</v>
      </c>
      <c r="AJ13" s="95">
        <f>AF13*AH13</f>
        <v>0</v>
      </c>
      <c r="AK13"/>
    </row>
    <row r="14" spans="1:39" s="39" customFormat="1" ht="22.5" customHeight="1" x14ac:dyDescent="0.4">
      <c r="A14" s="219"/>
      <c r="B14" s="222"/>
      <c r="C14" s="224"/>
      <c r="D14" s="224"/>
      <c r="E14" s="59">
        <v>2</v>
      </c>
      <c r="F14" s="66" t="s">
        <v>106</v>
      </c>
      <c r="G14" s="178"/>
      <c r="H14" s="63">
        <v>8</v>
      </c>
      <c r="I14" s="64">
        <f>収支計画書_支援計画詳細!C6</f>
        <v>300</v>
      </c>
      <c r="J14" s="64">
        <f>収支計画書_支援計画詳細!C7</f>
        <v>100</v>
      </c>
      <c r="K14" s="72">
        <f>H14*I14</f>
        <v>2400</v>
      </c>
      <c r="L14" s="59">
        <f>H14*J14</f>
        <v>800</v>
      </c>
      <c r="M14" s="59">
        <v>2</v>
      </c>
      <c r="N14" s="66" t="s">
        <v>106</v>
      </c>
      <c r="O14" s="181"/>
      <c r="P14" s="65"/>
      <c r="Q14" s="65"/>
      <c r="R14" s="65"/>
      <c r="S14" s="72">
        <f>P14*Q14</f>
        <v>0</v>
      </c>
      <c r="T14" s="89">
        <f>P14*R14</f>
        <v>0</v>
      </c>
      <c r="U14" s="131">
        <v>2</v>
      </c>
      <c r="V14" s="92" t="s">
        <v>106</v>
      </c>
      <c r="W14" s="178"/>
      <c r="X14" s="63">
        <v>2</v>
      </c>
      <c r="Y14" s="64">
        <f>収支計画書_支援計画詳細!C6</f>
        <v>300</v>
      </c>
      <c r="Z14" s="64">
        <f>収支計画書_支援計画詳細!C7</f>
        <v>100</v>
      </c>
      <c r="AA14" s="72">
        <f>X14*Y14</f>
        <v>600</v>
      </c>
      <c r="AB14" s="131">
        <f>X14*Z14</f>
        <v>200</v>
      </c>
      <c r="AC14" s="131">
        <v>2</v>
      </c>
      <c r="AD14" s="92" t="s">
        <v>106</v>
      </c>
      <c r="AE14" s="65"/>
      <c r="AF14" s="65"/>
      <c r="AG14" s="65"/>
      <c r="AH14" s="65"/>
      <c r="AI14" s="64">
        <f>AF14*AG14</f>
        <v>0</v>
      </c>
      <c r="AJ14" s="95">
        <f>AF14*AH14</f>
        <v>0</v>
      </c>
      <c r="AK14"/>
    </row>
    <row r="15" spans="1:39" s="60" customFormat="1" ht="22.5" customHeight="1" x14ac:dyDescent="0.4">
      <c r="A15" s="219"/>
      <c r="B15" s="222"/>
      <c r="C15" s="224"/>
      <c r="D15" s="224"/>
      <c r="E15" s="113">
        <v>3</v>
      </c>
      <c r="F15" s="114" t="s">
        <v>96</v>
      </c>
      <c r="G15" s="179"/>
      <c r="H15" s="115">
        <v>15</v>
      </c>
      <c r="I15" s="116">
        <f>収支計画書_支援計画詳細!C8</f>
        <v>400</v>
      </c>
      <c r="J15" s="116">
        <f>収支計画書_支援計画詳細!C9</f>
        <v>250</v>
      </c>
      <c r="K15" s="72">
        <f>H15*I15</f>
        <v>6000</v>
      </c>
      <c r="L15" s="113">
        <f>H15*J15</f>
        <v>3750</v>
      </c>
      <c r="M15" s="113">
        <v>3</v>
      </c>
      <c r="N15" s="114" t="s">
        <v>96</v>
      </c>
      <c r="O15" s="182"/>
      <c r="P15" s="117"/>
      <c r="Q15" s="117"/>
      <c r="R15" s="117"/>
      <c r="S15" s="72">
        <f>P15*Q15</f>
        <v>0</v>
      </c>
      <c r="T15" s="89">
        <f>P15*R15</f>
        <v>0</v>
      </c>
      <c r="U15" s="131">
        <v>3</v>
      </c>
      <c r="V15" s="114" t="s">
        <v>96</v>
      </c>
      <c r="W15" s="179"/>
      <c r="X15" s="63">
        <v>3</v>
      </c>
      <c r="Y15" s="64">
        <f>収支計画書_支援計画詳細!C8</f>
        <v>400</v>
      </c>
      <c r="Z15" s="64">
        <f>収支計画書_支援計画詳細!C9</f>
        <v>250</v>
      </c>
      <c r="AA15" s="72">
        <f>X15*Y15</f>
        <v>1200</v>
      </c>
      <c r="AB15" s="131">
        <f>X15*Z15</f>
        <v>750</v>
      </c>
      <c r="AC15" s="131">
        <v>3</v>
      </c>
      <c r="AD15" s="114" t="s">
        <v>96</v>
      </c>
      <c r="AE15" s="65"/>
      <c r="AF15" s="65"/>
      <c r="AG15" s="65"/>
      <c r="AH15" s="65"/>
      <c r="AI15" s="64">
        <f>AF15*AG15</f>
        <v>0</v>
      </c>
      <c r="AJ15" s="95">
        <f>AF15*AH15</f>
        <v>0</v>
      </c>
      <c r="AK15"/>
    </row>
    <row r="16" spans="1:39" s="39" customFormat="1" ht="22.5" customHeight="1" x14ac:dyDescent="0.4">
      <c r="A16" s="219"/>
      <c r="B16" s="222"/>
      <c r="C16" s="224"/>
      <c r="D16" s="224"/>
      <c r="E16" s="171" t="s">
        <v>11</v>
      </c>
      <c r="F16" s="171"/>
      <c r="G16" s="112">
        <f>SUM(G13:G15)</f>
        <v>150</v>
      </c>
      <c r="H16" s="112">
        <f>SUM(H13:H15)</f>
        <v>33</v>
      </c>
      <c r="I16" s="112" t="s">
        <v>104</v>
      </c>
      <c r="J16" s="112" t="s">
        <v>104</v>
      </c>
      <c r="K16" s="62">
        <f>SUM(K13:K15)</f>
        <v>10400</v>
      </c>
      <c r="L16" s="62">
        <f>SUM(L13:L15)</f>
        <v>6350</v>
      </c>
      <c r="M16" s="171" t="s">
        <v>11</v>
      </c>
      <c r="N16" s="171"/>
      <c r="O16" s="62">
        <f>SUM(O13:O15)</f>
        <v>0</v>
      </c>
      <c r="P16" s="112">
        <f>SUM(P13:P15)</f>
        <v>0</v>
      </c>
      <c r="Q16" s="112" t="s">
        <v>104</v>
      </c>
      <c r="R16" s="112" t="s">
        <v>104</v>
      </c>
      <c r="S16" s="112">
        <f>SUM(S13:S15)</f>
        <v>0</v>
      </c>
      <c r="T16" s="112">
        <f>SUM(T13:T15)</f>
        <v>0</v>
      </c>
      <c r="U16" s="172" t="s">
        <v>11</v>
      </c>
      <c r="V16" s="172"/>
      <c r="W16" s="133">
        <f>SUM(W13:W15)</f>
        <v>50</v>
      </c>
      <c r="X16" s="133">
        <f>SUM(X13:X15)</f>
        <v>10</v>
      </c>
      <c r="Y16" s="133" t="s">
        <v>104</v>
      </c>
      <c r="Z16" s="133" t="s">
        <v>104</v>
      </c>
      <c r="AA16" s="133">
        <f>SUM(AA13:AA15)</f>
        <v>2800</v>
      </c>
      <c r="AB16" s="133">
        <f>SUM(AB13:AB15)</f>
        <v>1850</v>
      </c>
      <c r="AC16" s="172" t="s">
        <v>11</v>
      </c>
      <c r="AD16" s="172"/>
      <c r="AE16" s="133">
        <f t="shared" ref="AE16:AJ16" si="0">SUM(AE13:AE15)</f>
        <v>0</v>
      </c>
      <c r="AF16" s="133">
        <f t="shared" si="0"/>
        <v>0</v>
      </c>
      <c r="AG16" s="133" t="s">
        <v>104</v>
      </c>
      <c r="AH16" s="133" t="s">
        <v>104</v>
      </c>
      <c r="AI16" s="133">
        <f t="shared" si="0"/>
        <v>0</v>
      </c>
      <c r="AJ16" s="132">
        <f t="shared" si="0"/>
        <v>0</v>
      </c>
      <c r="AK16"/>
    </row>
    <row r="17" spans="1:37" s="60" customFormat="1" ht="20.25" thickBot="1" x14ac:dyDescent="0.45">
      <c r="A17" s="219"/>
      <c r="B17" s="78" t="s">
        <v>74</v>
      </c>
      <c r="C17" s="79">
        <f>SUM(E17,U17)</f>
        <v>1500</v>
      </c>
      <c r="D17" s="79">
        <f>SUM(M17,AC17)</f>
        <v>0</v>
      </c>
      <c r="E17" s="208">
        <v>1000</v>
      </c>
      <c r="F17" s="209"/>
      <c r="G17" s="209"/>
      <c r="H17" s="209"/>
      <c r="I17" s="209"/>
      <c r="J17" s="209"/>
      <c r="K17" s="209"/>
      <c r="L17" s="210"/>
      <c r="M17" s="211">
        <v>0</v>
      </c>
      <c r="N17" s="212"/>
      <c r="O17" s="212"/>
      <c r="P17" s="212"/>
      <c r="Q17" s="212"/>
      <c r="R17" s="212"/>
      <c r="S17" s="212"/>
      <c r="T17" s="212"/>
      <c r="U17" s="213">
        <v>500</v>
      </c>
      <c r="V17" s="214"/>
      <c r="W17" s="214"/>
      <c r="X17" s="214"/>
      <c r="Y17" s="214"/>
      <c r="Z17" s="214"/>
      <c r="AA17" s="214"/>
      <c r="AB17" s="214"/>
      <c r="AC17" s="215">
        <v>0</v>
      </c>
      <c r="AD17" s="216"/>
      <c r="AE17" s="216"/>
      <c r="AF17" s="216"/>
      <c r="AG17" s="216"/>
      <c r="AH17" s="216"/>
      <c r="AI17" s="216"/>
      <c r="AJ17" s="217"/>
    </row>
    <row r="18" spans="1:37" s="60" customFormat="1" ht="21" thickTop="1" thickBot="1" x14ac:dyDescent="0.45">
      <c r="A18" s="220"/>
      <c r="B18" s="90" t="s">
        <v>118</v>
      </c>
      <c r="C18" s="91">
        <f>SUM(C11,C17)</f>
        <v>9700</v>
      </c>
      <c r="D18" s="91">
        <f>SUM(D11,D17)</f>
        <v>0</v>
      </c>
      <c r="E18" s="205">
        <f>SUM(L16,E17)</f>
        <v>7350</v>
      </c>
      <c r="F18" s="206"/>
      <c r="G18" s="206"/>
      <c r="H18" s="206"/>
      <c r="I18" s="206"/>
      <c r="J18" s="206"/>
      <c r="K18" s="206"/>
      <c r="L18" s="207"/>
      <c r="M18" s="205">
        <f>SUM(T16,M17)</f>
        <v>0</v>
      </c>
      <c r="N18" s="206"/>
      <c r="O18" s="206"/>
      <c r="P18" s="206"/>
      <c r="Q18" s="206"/>
      <c r="R18" s="206"/>
      <c r="S18" s="206"/>
      <c r="T18" s="206"/>
      <c r="U18" s="141">
        <f>SUM(AB16,U17)</f>
        <v>2350</v>
      </c>
      <c r="V18" s="137"/>
      <c r="W18" s="137"/>
      <c r="X18" s="137"/>
      <c r="Y18" s="137"/>
      <c r="Z18" s="137"/>
      <c r="AA18" s="137"/>
      <c r="AB18" s="137"/>
      <c r="AC18" s="141">
        <f>SUM(AJ16,AC17)</f>
        <v>0</v>
      </c>
      <c r="AD18" s="137"/>
      <c r="AE18" s="137"/>
      <c r="AF18" s="137"/>
      <c r="AG18" s="137"/>
      <c r="AH18" s="137"/>
      <c r="AI18" s="137"/>
      <c r="AJ18" s="144"/>
    </row>
    <row r="19" spans="1:37" s="58" customFormat="1" ht="22.5" customHeight="1" x14ac:dyDescent="0.4">
      <c r="A19" s="142" t="s">
        <v>75</v>
      </c>
      <c r="B19" s="247" t="s">
        <v>77</v>
      </c>
      <c r="C19" s="224">
        <f>SUM(G31,W31)</f>
        <v>8455</v>
      </c>
      <c r="D19" s="224">
        <f>SUM(O31,AE31)</f>
        <v>0</v>
      </c>
      <c r="E19" s="242" t="s">
        <v>7</v>
      </c>
      <c r="F19" s="235" t="s">
        <v>8</v>
      </c>
      <c r="G19" s="229" t="s">
        <v>72</v>
      </c>
      <c r="H19" s="230"/>
      <c r="I19" s="229" t="s">
        <v>73</v>
      </c>
      <c r="J19" s="230"/>
      <c r="K19" s="238" t="s">
        <v>65</v>
      </c>
      <c r="L19" s="253"/>
      <c r="M19" s="242" t="s">
        <v>7</v>
      </c>
      <c r="N19" s="235" t="s">
        <v>8</v>
      </c>
      <c r="O19" s="229" t="s">
        <v>40</v>
      </c>
      <c r="P19" s="230"/>
      <c r="Q19" s="229" t="s">
        <v>41</v>
      </c>
      <c r="R19" s="230"/>
      <c r="S19" s="238" t="s">
        <v>65</v>
      </c>
      <c r="T19" s="239"/>
      <c r="U19" s="176" t="s">
        <v>7</v>
      </c>
      <c r="V19" s="186" t="s">
        <v>8</v>
      </c>
      <c r="W19" s="176" t="s">
        <v>72</v>
      </c>
      <c r="X19" s="176"/>
      <c r="Y19" s="176" t="s">
        <v>73</v>
      </c>
      <c r="Z19" s="176"/>
      <c r="AA19" s="186" t="s">
        <v>65</v>
      </c>
      <c r="AB19" s="186"/>
      <c r="AC19" s="176" t="s">
        <v>7</v>
      </c>
      <c r="AD19" s="186" t="s">
        <v>8</v>
      </c>
      <c r="AE19" s="176" t="s">
        <v>40</v>
      </c>
      <c r="AF19" s="176"/>
      <c r="AG19" s="176" t="s">
        <v>41</v>
      </c>
      <c r="AH19" s="176"/>
      <c r="AI19" s="186" t="s">
        <v>65</v>
      </c>
      <c r="AJ19" s="266"/>
      <c r="AK19"/>
    </row>
    <row r="20" spans="1:37" s="58" customFormat="1" ht="22.5" customHeight="1" x14ac:dyDescent="0.4">
      <c r="A20" s="142"/>
      <c r="B20" s="248"/>
      <c r="C20" s="224"/>
      <c r="D20" s="224"/>
      <c r="E20" s="176"/>
      <c r="F20" s="174"/>
      <c r="G20" s="231"/>
      <c r="H20" s="232"/>
      <c r="I20" s="231"/>
      <c r="J20" s="232"/>
      <c r="K20" s="240"/>
      <c r="L20" s="254"/>
      <c r="M20" s="176"/>
      <c r="N20" s="174"/>
      <c r="O20" s="231"/>
      <c r="P20" s="232"/>
      <c r="Q20" s="231"/>
      <c r="R20" s="232"/>
      <c r="S20" s="240"/>
      <c r="T20" s="241"/>
      <c r="U20" s="176"/>
      <c r="V20" s="186"/>
      <c r="W20" s="176"/>
      <c r="X20" s="176"/>
      <c r="Y20" s="176"/>
      <c r="Z20" s="176"/>
      <c r="AA20" s="186"/>
      <c r="AB20" s="186"/>
      <c r="AC20" s="176"/>
      <c r="AD20" s="186"/>
      <c r="AE20" s="176"/>
      <c r="AF20" s="176"/>
      <c r="AG20" s="176"/>
      <c r="AH20" s="176"/>
      <c r="AI20" s="186"/>
      <c r="AJ20" s="266"/>
      <c r="AK20"/>
    </row>
    <row r="21" spans="1:37" s="58" customFormat="1" ht="22.5" customHeight="1" x14ac:dyDescent="0.4">
      <c r="A21" s="142"/>
      <c r="B21" s="248"/>
      <c r="C21" s="224"/>
      <c r="D21" s="224"/>
      <c r="E21" s="59">
        <v>1</v>
      </c>
      <c r="F21" s="29" t="s">
        <v>94</v>
      </c>
      <c r="G21" s="236">
        <v>1200</v>
      </c>
      <c r="H21" s="237"/>
      <c r="I21" s="233">
        <v>0.25</v>
      </c>
      <c r="J21" s="234"/>
      <c r="K21" s="249">
        <f>G21*I21</f>
        <v>300</v>
      </c>
      <c r="L21" s="250"/>
      <c r="M21" s="59">
        <v>1</v>
      </c>
      <c r="N21" s="69"/>
      <c r="O21" s="243"/>
      <c r="P21" s="244"/>
      <c r="Q21" s="258"/>
      <c r="R21" s="259"/>
      <c r="S21" s="249">
        <f>O21*Q21</f>
        <v>0</v>
      </c>
      <c r="T21" s="257"/>
      <c r="U21" s="131">
        <v>1</v>
      </c>
      <c r="V21" s="94" t="s">
        <v>9</v>
      </c>
      <c r="W21" s="260">
        <v>1100</v>
      </c>
      <c r="X21" s="260"/>
      <c r="Y21" s="261">
        <v>1</v>
      </c>
      <c r="Z21" s="261"/>
      <c r="AA21" s="227">
        <f>W21*Y21</f>
        <v>1100</v>
      </c>
      <c r="AB21" s="227"/>
      <c r="AC21" s="131">
        <v>1</v>
      </c>
      <c r="AD21" s="93"/>
      <c r="AE21" s="264"/>
      <c r="AF21" s="264"/>
      <c r="AG21" s="263"/>
      <c r="AH21" s="263"/>
      <c r="AI21" s="227">
        <f>AE21*AG21</f>
        <v>0</v>
      </c>
      <c r="AJ21" s="228"/>
      <c r="AK21"/>
    </row>
    <row r="22" spans="1:37" s="58" customFormat="1" ht="22.5" customHeight="1" x14ac:dyDescent="0.4">
      <c r="A22" s="142"/>
      <c r="B22" s="248"/>
      <c r="C22" s="224"/>
      <c r="D22" s="224"/>
      <c r="E22" s="59">
        <v>2</v>
      </c>
      <c r="F22" s="29" t="s">
        <v>95</v>
      </c>
      <c r="G22" s="236">
        <v>1150</v>
      </c>
      <c r="H22" s="237"/>
      <c r="I22" s="233">
        <v>0.5</v>
      </c>
      <c r="J22" s="234"/>
      <c r="K22" s="249">
        <f t="shared" ref="K22:K30" si="1">G22*I22</f>
        <v>575</v>
      </c>
      <c r="L22" s="250"/>
      <c r="M22" s="59">
        <v>2</v>
      </c>
      <c r="N22" s="69"/>
      <c r="O22" s="243"/>
      <c r="P22" s="244"/>
      <c r="Q22" s="258"/>
      <c r="R22" s="259"/>
      <c r="S22" s="249">
        <f t="shared" ref="S22:S29" si="2">O22*Q22</f>
        <v>0</v>
      </c>
      <c r="T22" s="257"/>
      <c r="U22" s="131">
        <v>2</v>
      </c>
      <c r="V22" s="94" t="s">
        <v>10</v>
      </c>
      <c r="W22" s="260">
        <v>850</v>
      </c>
      <c r="X22" s="260"/>
      <c r="Y22" s="261">
        <v>1</v>
      </c>
      <c r="Z22" s="261"/>
      <c r="AA22" s="227">
        <f t="shared" ref="AA22:AA29" si="3">W22*Y22</f>
        <v>850</v>
      </c>
      <c r="AB22" s="227"/>
      <c r="AC22" s="131">
        <v>2</v>
      </c>
      <c r="AD22" s="93"/>
      <c r="AE22" s="264"/>
      <c r="AF22" s="264"/>
      <c r="AG22" s="263"/>
      <c r="AH22" s="263"/>
      <c r="AI22" s="227">
        <f t="shared" ref="AI22:AI29" si="4">AE22*AG22</f>
        <v>0</v>
      </c>
      <c r="AJ22" s="228"/>
      <c r="AK22"/>
    </row>
    <row r="23" spans="1:37" s="58" customFormat="1" ht="22.5" customHeight="1" x14ac:dyDescent="0.4">
      <c r="A23" s="142"/>
      <c r="B23" s="248"/>
      <c r="C23" s="224"/>
      <c r="D23" s="224"/>
      <c r="E23" s="59">
        <v>3</v>
      </c>
      <c r="F23" s="29" t="s">
        <v>10</v>
      </c>
      <c r="G23" s="236">
        <v>850</v>
      </c>
      <c r="H23" s="237"/>
      <c r="I23" s="233">
        <v>1</v>
      </c>
      <c r="J23" s="234"/>
      <c r="K23" s="249">
        <f t="shared" si="1"/>
        <v>850</v>
      </c>
      <c r="L23" s="250"/>
      <c r="M23" s="59">
        <v>3</v>
      </c>
      <c r="N23" s="69"/>
      <c r="O23" s="243"/>
      <c r="P23" s="244"/>
      <c r="Q23" s="258"/>
      <c r="R23" s="259"/>
      <c r="S23" s="249">
        <f t="shared" si="2"/>
        <v>0</v>
      </c>
      <c r="T23" s="257"/>
      <c r="U23" s="131">
        <v>3</v>
      </c>
      <c r="V23" s="94" t="s">
        <v>10</v>
      </c>
      <c r="W23" s="260">
        <v>850</v>
      </c>
      <c r="X23" s="260"/>
      <c r="Y23" s="261">
        <v>1</v>
      </c>
      <c r="Z23" s="261"/>
      <c r="AA23" s="227">
        <f t="shared" si="3"/>
        <v>850</v>
      </c>
      <c r="AB23" s="227"/>
      <c r="AC23" s="131">
        <v>3</v>
      </c>
      <c r="AD23" s="93"/>
      <c r="AE23" s="264"/>
      <c r="AF23" s="264"/>
      <c r="AG23" s="263"/>
      <c r="AH23" s="263"/>
      <c r="AI23" s="227">
        <f t="shared" si="4"/>
        <v>0</v>
      </c>
      <c r="AJ23" s="228"/>
      <c r="AK23"/>
    </row>
    <row r="24" spans="1:37" s="58" customFormat="1" ht="22.5" customHeight="1" x14ac:dyDescent="0.4">
      <c r="A24" s="142"/>
      <c r="B24" s="248"/>
      <c r="C24" s="224"/>
      <c r="D24" s="224"/>
      <c r="E24" s="59">
        <v>4</v>
      </c>
      <c r="F24" s="29" t="s">
        <v>10</v>
      </c>
      <c r="G24" s="236">
        <v>800</v>
      </c>
      <c r="H24" s="237"/>
      <c r="I24" s="233">
        <v>1</v>
      </c>
      <c r="J24" s="234"/>
      <c r="K24" s="249">
        <f t="shared" si="1"/>
        <v>800</v>
      </c>
      <c r="L24" s="250"/>
      <c r="M24" s="59">
        <v>4</v>
      </c>
      <c r="N24" s="69"/>
      <c r="O24" s="243"/>
      <c r="P24" s="244"/>
      <c r="Q24" s="258"/>
      <c r="R24" s="259"/>
      <c r="S24" s="249">
        <f t="shared" si="2"/>
        <v>0</v>
      </c>
      <c r="T24" s="257"/>
      <c r="U24" s="131">
        <v>4</v>
      </c>
      <c r="V24" s="94" t="s">
        <v>34</v>
      </c>
      <c r="W24" s="236">
        <v>550</v>
      </c>
      <c r="X24" s="237"/>
      <c r="Y24" s="233">
        <v>1</v>
      </c>
      <c r="Z24" s="234"/>
      <c r="AA24" s="227">
        <f t="shared" si="3"/>
        <v>550</v>
      </c>
      <c r="AB24" s="227"/>
      <c r="AC24" s="131">
        <v>4</v>
      </c>
      <c r="AD24" s="93"/>
      <c r="AE24" s="264"/>
      <c r="AF24" s="264"/>
      <c r="AG24" s="263"/>
      <c r="AH24" s="263"/>
      <c r="AI24" s="227">
        <f t="shared" si="4"/>
        <v>0</v>
      </c>
      <c r="AJ24" s="228"/>
      <c r="AK24"/>
    </row>
    <row r="25" spans="1:37" s="58" customFormat="1" ht="22.5" customHeight="1" x14ac:dyDescent="0.4">
      <c r="A25" s="142"/>
      <c r="B25" s="248"/>
      <c r="C25" s="224"/>
      <c r="D25" s="224"/>
      <c r="E25" s="59">
        <v>5</v>
      </c>
      <c r="F25" s="29" t="s">
        <v>34</v>
      </c>
      <c r="G25" s="236">
        <v>600</v>
      </c>
      <c r="H25" s="237"/>
      <c r="I25" s="233">
        <v>1</v>
      </c>
      <c r="J25" s="234"/>
      <c r="K25" s="249">
        <f t="shared" si="1"/>
        <v>600</v>
      </c>
      <c r="L25" s="250"/>
      <c r="M25" s="59">
        <v>5</v>
      </c>
      <c r="N25" s="69"/>
      <c r="O25" s="243"/>
      <c r="P25" s="244"/>
      <c r="Q25" s="258"/>
      <c r="R25" s="259"/>
      <c r="S25" s="249">
        <f t="shared" si="2"/>
        <v>0</v>
      </c>
      <c r="T25" s="257"/>
      <c r="U25" s="131">
        <v>5</v>
      </c>
      <c r="V25" s="94" t="s">
        <v>34</v>
      </c>
      <c r="W25" s="236">
        <v>500</v>
      </c>
      <c r="X25" s="237"/>
      <c r="Y25" s="233">
        <v>1</v>
      </c>
      <c r="Z25" s="234"/>
      <c r="AA25" s="227">
        <f t="shared" si="3"/>
        <v>500</v>
      </c>
      <c r="AB25" s="227"/>
      <c r="AC25" s="131">
        <v>5</v>
      </c>
      <c r="AD25" s="93"/>
      <c r="AE25" s="264"/>
      <c r="AF25" s="264"/>
      <c r="AG25" s="263"/>
      <c r="AH25" s="263"/>
      <c r="AI25" s="227">
        <f t="shared" si="4"/>
        <v>0</v>
      </c>
      <c r="AJ25" s="228"/>
      <c r="AK25"/>
    </row>
    <row r="26" spans="1:37" s="58" customFormat="1" ht="22.5" customHeight="1" x14ac:dyDescent="0.4">
      <c r="A26" s="142"/>
      <c r="B26" s="248"/>
      <c r="C26" s="224"/>
      <c r="D26" s="224"/>
      <c r="E26" s="59">
        <v>6</v>
      </c>
      <c r="F26" s="29" t="s">
        <v>34</v>
      </c>
      <c r="G26" s="236">
        <v>550</v>
      </c>
      <c r="H26" s="237"/>
      <c r="I26" s="233">
        <v>1</v>
      </c>
      <c r="J26" s="234"/>
      <c r="K26" s="249">
        <f t="shared" si="1"/>
        <v>550</v>
      </c>
      <c r="L26" s="250"/>
      <c r="M26" s="59">
        <v>6</v>
      </c>
      <c r="N26" s="69"/>
      <c r="O26" s="243"/>
      <c r="P26" s="244"/>
      <c r="Q26" s="258"/>
      <c r="R26" s="259"/>
      <c r="S26" s="249">
        <f t="shared" si="2"/>
        <v>0</v>
      </c>
      <c r="T26" s="257"/>
      <c r="U26" s="131">
        <v>6</v>
      </c>
      <c r="V26" s="94"/>
      <c r="W26" s="260"/>
      <c r="X26" s="260"/>
      <c r="Y26" s="261"/>
      <c r="Z26" s="261"/>
      <c r="AA26" s="227">
        <f t="shared" si="3"/>
        <v>0</v>
      </c>
      <c r="AB26" s="227"/>
      <c r="AC26" s="131">
        <v>6</v>
      </c>
      <c r="AD26" s="93"/>
      <c r="AE26" s="264"/>
      <c r="AF26" s="264"/>
      <c r="AG26" s="263"/>
      <c r="AH26" s="263"/>
      <c r="AI26" s="227">
        <f t="shared" si="4"/>
        <v>0</v>
      </c>
      <c r="AJ26" s="228"/>
      <c r="AK26"/>
    </row>
    <row r="27" spans="1:37" s="58" customFormat="1" ht="22.5" customHeight="1" x14ac:dyDescent="0.4">
      <c r="A27" s="142"/>
      <c r="B27" s="248"/>
      <c r="C27" s="224"/>
      <c r="D27" s="224"/>
      <c r="E27" s="59">
        <v>7</v>
      </c>
      <c r="F27" s="29" t="s">
        <v>34</v>
      </c>
      <c r="G27" s="236">
        <v>480</v>
      </c>
      <c r="H27" s="237"/>
      <c r="I27" s="233">
        <v>1</v>
      </c>
      <c r="J27" s="234"/>
      <c r="K27" s="249">
        <f t="shared" si="1"/>
        <v>480</v>
      </c>
      <c r="L27" s="250"/>
      <c r="M27" s="59">
        <v>7</v>
      </c>
      <c r="N27" s="69"/>
      <c r="O27" s="243"/>
      <c r="P27" s="244"/>
      <c r="Q27" s="258"/>
      <c r="R27" s="259"/>
      <c r="S27" s="249">
        <f t="shared" si="2"/>
        <v>0</v>
      </c>
      <c r="T27" s="257"/>
      <c r="U27" s="131">
        <v>7</v>
      </c>
      <c r="V27" s="94"/>
      <c r="W27" s="260"/>
      <c r="X27" s="260"/>
      <c r="Y27" s="261"/>
      <c r="Z27" s="261"/>
      <c r="AA27" s="227">
        <f t="shared" si="3"/>
        <v>0</v>
      </c>
      <c r="AB27" s="227"/>
      <c r="AC27" s="131">
        <v>7</v>
      </c>
      <c r="AD27" s="93"/>
      <c r="AE27" s="264"/>
      <c r="AF27" s="264"/>
      <c r="AG27" s="263"/>
      <c r="AH27" s="263"/>
      <c r="AI27" s="227">
        <f t="shared" si="4"/>
        <v>0</v>
      </c>
      <c r="AJ27" s="228"/>
      <c r="AK27"/>
    </row>
    <row r="28" spans="1:37" s="58" customFormat="1" ht="22.5" customHeight="1" x14ac:dyDescent="0.4">
      <c r="A28" s="142"/>
      <c r="B28" s="248"/>
      <c r="C28" s="224"/>
      <c r="D28" s="224"/>
      <c r="E28" s="59">
        <v>8</v>
      </c>
      <c r="F28" s="29" t="s">
        <v>34</v>
      </c>
      <c r="G28" s="236">
        <v>450</v>
      </c>
      <c r="H28" s="237"/>
      <c r="I28" s="233">
        <v>1</v>
      </c>
      <c r="J28" s="234"/>
      <c r="K28" s="249">
        <f>G28*I28</f>
        <v>450</v>
      </c>
      <c r="L28" s="250"/>
      <c r="M28" s="59">
        <v>8</v>
      </c>
      <c r="N28" s="69"/>
      <c r="O28" s="243"/>
      <c r="P28" s="244"/>
      <c r="Q28" s="258"/>
      <c r="R28" s="259"/>
      <c r="S28" s="249">
        <f t="shared" si="2"/>
        <v>0</v>
      </c>
      <c r="T28" s="257"/>
      <c r="U28" s="131">
        <v>8</v>
      </c>
      <c r="V28" s="94"/>
      <c r="W28" s="260"/>
      <c r="X28" s="260"/>
      <c r="Y28" s="261"/>
      <c r="Z28" s="261"/>
      <c r="AA28" s="227">
        <f t="shared" si="3"/>
        <v>0</v>
      </c>
      <c r="AB28" s="227"/>
      <c r="AC28" s="131">
        <v>8</v>
      </c>
      <c r="AD28" s="93"/>
      <c r="AE28" s="264"/>
      <c r="AF28" s="264"/>
      <c r="AG28" s="263"/>
      <c r="AH28" s="263"/>
      <c r="AI28" s="227">
        <f t="shared" si="4"/>
        <v>0</v>
      </c>
      <c r="AJ28" s="228"/>
      <c r="AK28"/>
    </row>
    <row r="29" spans="1:37" s="58" customFormat="1" ht="22.5" customHeight="1" x14ac:dyDescent="0.4">
      <c r="A29" s="142"/>
      <c r="B29" s="248"/>
      <c r="C29" s="224"/>
      <c r="D29" s="224"/>
      <c r="E29" s="59">
        <v>9</v>
      </c>
      <c r="F29" s="30"/>
      <c r="G29" s="236"/>
      <c r="H29" s="237"/>
      <c r="I29" s="233"/>
      <c r="J29" s="234"/>
      <c r="K29" s="249">
        <f t="shared" si="1"/>
        <v>0</v>
      </c>
      <c r="L29" s="250"/>
      <c r="M29" s="59">
        <v>9</v>
      </c>
      <c r="N29" s="70"/>
      <c r="O29" s="243"/>
      <c r="P29" s="244"/>
      <c r="Q29" s="258"/>
      <c r="R29" s="259"/>
      <c r="S29" s="249">
        <f t="shared" si="2"/>
        <v>0</v>
      </c>
      <c r="T29" s="257"/>
      <c r="U29" s="131">
        <v>9</v>
      </c>
      <c r="V29" s="94"/>
      <c r="W29" s="260"/>
      <c r="X29" s="260"/>
      <c r="Y29" s="261"/>
      <c r="Z29" s="261"/>
      <c r="AA29" s="227">
        <f t="shared" si="3"/>
        <v>0</v>
      </c>
      <c r="AB29" s="227"/>
      <c r="AC29" s="131">
        <v>9</v>
      </c>
      <c r="AD29" s="93"/>
      <c r="AE29" s="264"/>
      <c r="AF29" s="264"/>
      <c r="AG29" s="263"/>
      <c r="AH29" s="263"/>
      <c r="AI29" s="227">
        <f t="shared" si="4"/>
        <v>0</v>
      </c>
      <c r="AJ29" s="228"/>
    </row>
    <row r="30" spans="1:37" s="58" customFormat="1" ht="22.5" customHeight="1" x14ac:dyDescent="0.4">
      <c r="A30" s="142"/>
      <c r="B30" s="248"/>
      <c r="C30" s="224"/>
      <c r="D30" s="224"/>
      <c r="E30" s="59">
        <v>10</v>
      </c>
      <c r="F30" s="30"/>
      <c r="G30" s="236"/>
      <c r="H30" s="237"/>
      <c r="I30" s="251"/>
      <c r="J30" s="252"/>
      <c r="K30" s="249">
        <f t="shared" si="1"/>
        <v>0</v>
      </c>
      <c r="L30" s="250"/>
      <c r="M30" s="59">
        <v>10</v>
      </c>
      <c r="N30" s="70"/>
      <c r="O30" s="243"/>
      <c r="P30" s="244"/>
      <c r="Q30" s="255"/>
      <c r="R30" s="256"/>
      <c r="S30" s="249">
        <f>O30*Q30</f>
        <v>0</v>
      </c>
      <c r="T30" s="257"/>
      <c r="U30" s="131">
        <v>10</v>
      </c>
      <c r="V30" s="94"/>
      <c r="W30" s="260"/>
      <c r="X30" s="260"/>
      <c r="Y30" s="262"/>
      <c r="Z30" s="262"/>
      <c r="AA30" s="227">
        <f>W30*Y30</f>
        <v>0</v>
      </c>
      <c r="AB30" s="227"/>
      <c r="AC30" s="131">
        <v>10</v>
      </c>
      <c r="AD30" s="93"/>
      <c r="AE30" s="264"/>
      <c r="AF30" s="264"/>
      <c r="AG30" s="265"/>
      <c r="AH30" s="265"/>
      <c r="AI30" s="227">
        <f>AE30*AG30</f>
        <v>0</v>
      </c>
      <c r="AJ30" s="228"/>
    </row>
    <row r="31" spans="1:37" s="58" customFormat="1" ht="22.5" customHeight="1" x14ac:dyDescent="0.4">
      <c r="A31" s="142"/>
      <c r="B31" s="248"/>
      <c r="C31" s="224"/>
      <c r="D31" s="224"/>
      <c r="E31" s="171" t="s">
        <v>11</v>
      </c>
      <c r="F31" s="171"/>
      <c r="G31" s="225">
        <f>ROUNDDOWN(SUM(K21:L30),0)</f>
        <v>4605</v>
      </c>
      <c r="H31" s="225"/>
      <c r="I31" s="225"/>
      <c r="J31" s="225"/>
      <c r="K31" s="225"/>
      <c r="L31" s="225"/>
      <c r="M31" s="171" t="s">
        <v>11</v>
      </c>
      <c r="N31" s="171"/>
      <c r="O31" s="225">
        <f>ROUNDDOWN(SUM(S21:T30),0)</f>
        <v>0</v>
      </c>
      <c r="P31" s="225"/>
      <c r="Q31" s="225"/>
      <c r="R31" s="225"/>
      <c r="S31" s="225"/>
      <c r="T31" s="226"/>
      <c r="U31" s="172" t="s">
        <v>11</v>
      </c>
      <c r="V31" s="172"/>
      <c r="W31" s="227">
        <f>ROUNDDOWN(SUM(AA21:AB30),0)</f>
        <v>3850</v>
      </c>
      <c r="X31" s="227"/>
      <c r="Y31" s="227"/>
      <c r="Z31" s="227"/>
      <c r="AA31" s="227"/>
      <c r="AB31" s="227"/>
      <c r="AC31" s="172" t="s">
        <v>11</v>
      </c>
      <c r="AD31" s="172"/>
      <c r="AE31" s="227">
        <f>ROUNDDOWN(SUM(AI21:AJ30),0)</f>
        <v>0</v>
      </c>
      <c r="AF31" s="227"/>
      <c r="AG31" s="227"/>
      <c r="AH31" s="227"/>
      <c r="AI31" s="227"/>
      <c r="AJ31" s="228"/>
      <c r="AK31"/>
    </row>
    <row r="32" spans="1:37" s="58" customFormat="1" ht="20.25" thickBot="1" x14ac:dyDescent="0.45">
      <c r="A32" s="142"/>
      <c r="B32" s="67" t="s">
        <v>76</v>
      </c>
      <c r="C32" s="68">
        <f>SUM(E32,U32)</f>
        <v>2250</v>
      </c>
      <c r="D32" s="68">
        <f>SUM(M32,AC32)</f>
        <v>0</v>
      </c>
      <c r="E32" s="208">
        <v>1500</v>
      </c>
      <c r="F32" s="209"/>
      <c r="G32" s="209"/>
      <c r="H32" s="209"/>
      <c r="I32" s="209"/>
      <c r="J32" s="209"/>
      <c r="K32" s="209"/>
      <c r="L32" s="210"/>
      <c r="M32" s="245">
        <v>0</v>
      </c>
      <c r="N32" s="246"/>
      <c r="O32" s="246"/>
      <c r="P32" s="246"/>
      <c r="Q32" s="246"/>
      <c r="R32" s="246"/>
      <c r="S32" s="246"/>
      <c r="T32" s="246"/>
      <c r="U32" s="213">
        <v>750</v>
      </c>
      <c r="V32" s="214"/>
      <c r="W32" s="214"/>
      <c r="X32" s="214"/>
      <c r="Y32" s="214"/>
      <c r="Z32" s="214"/>
      <c r="AA32" s="214"/>
      <c r="AB32" s="214"/>
      <c r="AC32" s="215">
        <v>0</v>
      </c>
      <c r="AD32" s="216"/>
      <c r="AE32" s="216"/>
      <c r="AF32" s="216"/>
      <c r="AG32" s="216"/>
      <c r="AH32" s="216"/>
      <c r="AI32" s="216"/>
      <c r="AJ32" s="217"/>
    </row>
    <row r="33" spans="1:36" ht="21" thickTop="1" thickBot="1" x14ac:dyDescent="0.45">
      <c r="A33" s="143"/>
      <c r="B33" s="83" t="s">
        <v>119</v>
      </c>
      <c r="C33" s="84">
        <f>SUM(C19,C32)</f>
        <v>10705</v>
      </c>
      <c r="D33" s="85">
        <f>SUM(D19,D32)</f>
        <v>0</v>
      </c>
      <c r="E33" s="136">
        <f>SUM(G31,E32)</f>
        <v>6105</v>
      </c>
      <c r="F33" s="137"/>
      <c r="G33" s="137"/>
      <c r="H33" s="137"/>
      <c r="I33" s="137"/>
      <c r="J33" s="137"/>
      <c r="K33" s="137"/>
      <c r="L33" s="138"/>
      <c r="M33" s="139">
        <f>SUM(O31,M32)</f>
        <v>0</v>
      </c>
      <c r="N33" s="140"/>
      <c r="O33" s="140"/>
      <c r="P33" s="140"/>
      <c r="Q33" s="140"/>
      <c r="R33" s="140"/>
      <c r="S33" s="140"/>
      <c r="T33" s="140"/>
      <c r="U33" s="141">
        <f>SUM(W31,U32)</f>
        <v>4600</v>
      </c>
      <c r="V33" s="137"/>
      <c r="W33" s="137"/>
      <c r="X33" s="137"/>
      <c r="Y33" s="137"/>
      <c r="Z33" s="137"/>
      <c r="AA33" s="137"/>
      <c r="AB33" s="137"/>
      <c r="AC33" s="141">
        <f>SUM(AE31,AC32)</f>
        <v>0</v>
      </c>
      <c r="AD33" s="137"/>
      <c r="AE33" s="137"/>
      <c r="AF33" s="137"/>
      <c r="AG33" s="137"/>
      <c r="AH33" s="137"/>
      <c r="AI33" s="137"/>
      <c r="AJ33" s="144"/>
    </row>
    <row r="34" spans="1:36" ht="20.25" thickBot="1" x14ac:dyDescent="0.45">
      <c r="A34" s="145" t="s">
        <v>81</v>
      </c>
      <c r="B34" s="80" t="s">
        <v>78</v>
      </c>
      <c r="C34" s="86">
        <f>C18-C33</f>
        <v>-1005</v>
      </c>
      <c r="D34" s="86">
        <f>D18-D33</f>
        <v>0</v>
      </c>
      <c r="E34" s="148">
        <f>E18-E33</f>
        <v>1245</v>
      </c>
      <c r="F34" s="149"/>
      <c r="G34" s="149"/>
      <c r="H34" s="149"/>
      <c r="I34" s="149"/>
      <c r="J34" s="149"/>
      <c r="K34" s="149"/>
      <c r="L34" s="150"/>
      <c r="M34" s="157">
        <f>M18-M33</f>
        <v>0</v>
      </c>
      <c r="N34" s="158"/>
      <c r="O34" s="158"/>
      <c r="P34" s="158"/>
      <c r="Q34" s="158"/>
      <c r="R34" s="158"/>
      <c r="S34" s="158"/>
      <c r="T34" s="158"/>
      <c r="U34" s="161">
        <f>U18-U33</f>
        <v>-2250</v>
      </c>
      <c r="V34" s="149"/>
      <c r="W34" s="149"/>
      <c r="X34" s="149"/>
      <c r="Y34" s="149"/>
      <c r="Z34" s="149"/>
      <c r="AA34" s="149"/>
      <c r="AB34" s="149"/>
      <c r="AC34" s="163">
        <f>AC18-AC33</f>
        <v>0</v>
      </c>
      <c r="AD34" s="164"/>
      <c r="AE34" s="164"/>
      <c r="AF34" s="164"/>
      <c r="AG34" s="164"/>
      <c r="AH34" s="164"/>
      <c r="AI34" s="164"/>
      <c r="AJ34" s="165"/>
    </row>
    <row r="35" spans="1:36" ht="20.25" thickBot="1" x14ac:dyDescent="0.45">
      <c r="A35" s="146"/>
      <c r="B35" s="87" t="s">
        <v>79</v>
      </c>
      <c r="C35" s="88">
        <f>SUM(E35,U35)</f>
        <v>3650</v>
      </c>
      <c r="D35" s="88">
        <v>0</v>
      </c>
      <c r="E35" s="151">
        <v>2000</v>
      </c>
      <c r="F35" s="152"/>
      <c r="G35" s="152"/>
      <c r="H35" s="152"/>
      <c r="I35" s="152"/>
      <c r="J35" s="152"/>
      <c r="K35" s="152"/>
      <c r="L35" s="153"/>
      <c r="M35" s="159"/>
      <c r="N35" s="160"/>
      <c r="O35" s="160"/>
      <c r="P35" s="160"/>
      <c r="Q35" s="160"/>
      <c r="R35" s="160"/>
      <c r="S35" s="160"/>
      <c r="T35" s="160"/>
      <c r="U35" s="162">
        <v>1650</v>
      </c>
      <c r="V35" s="152"/>
      <c r="W35" s="152"/>
      <c r="X35" s="152"/>
      <c r="Y35" s="152"/>
      <c r="Z35" s="152"/>
      <c r="AA35" s="152"/>
      <c r="AB35" s="152"/>
      <c r="AC35" s="166"/>
      <c r="AD35" s="160"/>
      <c r="AE35" s="160"/>
      <c r="AF35" s="160"/>
      <c r="AG35" s="160"/>
      <c r="AH35" s="160"/>
      <c r="AI35" s="160"/>
      <c r="AJ35" s="167"/>
    </row>
    <row r="36" spans="1:36" ht="21" thickTop="1" thickBot="1" x14ac:dyDescent="0.45">
      <c r="A36" s="147"/>
      <c r="B36" s="81" t="s">
        <v>80</v>
      </c>
      <c r="C36" s="82">
        <f>C34+C35</f>
        <v>2645</v>
      </c>
      <c r="D36" s="82">
        <f>D34+D35</f>
        <v>0</v>
      </c>
      <c r="E36" s="154">
        <f>SUM(E34:L35)</f>
        <v>3245</v>
      </c>
      <c r="F36" s="155"/>
      <c r="G36" s="155"/>
      <c r="H36" s="155"/>
      <c r="I36" s="155"/>
      <c r="J36" s="155"/>
      <c r="K36" s="155"/>
      <c r="L36" s="156"/>
      <c r="M36" s="154">
        <f>SUM(M34:T35)</f>
        <v>0</v>
      </c>
      <c r="N36" s="155"/>
      <c r="O36" s="155"/>
      <c r="P36" s="155"/>
      <c r="Q36" s="155"/>
      <c r="R36" s="155"/>
      <c r="S36" s="155"/>
      <c r="T36" s="156"/>
      <c r="U36" s="154">
        <f>SUM(U34:AB35)</f>
        <v>-600</v>
      </c>
      <c r="V36" s="155"/>
      <c r="W36" s="155"/>
      <c r="X36" s="155"/>
      <c r="Y36" s="155"/>
      <c r="Z36" s="155"/>
      <c r="AA36" s="155"/>
      <c r="AB36" s="156"/>
      <c r="AC36" s="154">
        <f>SUM(AC34:AJ35)</f>
        <v>0</v>
      </c>
      <c r="AD36" s="155"/>
      <c r="AE36" s="155"/>
      <c r="AF36" s="155"/>
      <c r="AG36" s="155"/>
      <c r="AH36" s="155"/>
      <c r="AI36" s="155"/>
      <c r="AJ36" s="168"/>
    </row>
  </sheetData>
  <mergeCells count="236">
    <mergeCell ref="A1:AJ1"/>
    <mergeCell ref="AE30:AF30"/>
    <mergeCell ref="AG30:AH30"/>
    <mergeCell ref="AI30:AJ30"/>
    <mergeCell ref="AE19:AF20"/>
    <mergeCell ref="AG19:AH20"/>
    <mergeCell ref="AI19:AJ20"/>
    <mergeCell ref="AE21:AF21"/>
    <mergeCell ref="AG21:AH21"/>
    <mergeCell ref="AI21:AJ21"/>
    <mergeCell ref="AE22:AF22"/>
    <mergeCell ref="AG22:AH22"/>
    <mergeCell ref="AI22:AJ22"/>
    <mergeCell ref="AE23:AF23"/>
    <mergeCell ref="AG23:AH23"/>
    <mergeCell ref="AI23:AJ23"/>
    <mergeCell ref="AE24:AF24"/>
    <mergeCell ref="AE28:AF28"/>
    <mergeCell ref="AG28:AH28"/>
    <mergeCell ref="AI28:AJ28"/>
    <mergeCell ref="AE29:AF29"/>
    <mergeCell ref="AG29:AH29"/>
    <mergeCell ref="AI29:AJ29"/>
    <mergeCell ref="AE26:AF26"/>
    <mergeCell ref="AG26:AH26"/>
    <mergeCell ref="AI26:AJ26"/>
    <mergeCell ref="AE27:AF27"/>
    <mergeCell ref="AG27:AH27"/>
    <mergeCell ref="AI27:AJ27"/>
    <mergeCell ref="AG24:AH24"/>
    <mergeCell ref="AI24:AJ24"/>
    <mergeCell ref="AE25:AF25"/>
    <mergeCell ref="AG25:AH25"/>
    <mergeCell ref="AI25:AJ25"/>
    <mergeCell ref="W29:X29"/>
    <mergeCell ref="Y29:Z29"/>
    <mergeCell ref="AA29:AB29"/>
    <mergeCell ref="W30:X30"/>
    <mergeCell ref="Y30:Z30"/>
    <mergeCell ref="AA30:AB30"/>
    <mergeCell ref="W27:X27"/>
    <mergeCell ref="Y27:Z27"/>
    <mergeCell ref="AA27:AB27"/>
    <mergeCell ref="W28:X28"/>
    <mergeCell ref="Y28:Z28"/>
    <mergeCell ref="AA28:AB28"/>
    <mergeCell ref="W25:X25"/>
    <mergeCell ref="Y25:Z25"/>
    <mergeCell ref="AA25:AB25"/>
    <mergeCell ref="W26:X26"/>
    <mergeCell ref="Y26:Z26"/>
    <mergeCell ref="AA26:AB26"/>
    <mergeCell ref="W23:X23"/>
    <mergeCell ref="Y23:Z23"/>
    <mergeCell ref="AA23:AB23"/>
    <mergeCell ref="W24:X24"/>
    <mergeCell ref="Y24:Z24"/>
    <mergeCell ref="AA24:AB24"/>
    <mergeCell ref="W21:X21"/>
    <mergeCell ref="Y21:Z21"/>
    <mergeCell ref="AA21:AB21"/>
    <mergeCell ref="W22:X22"/>
    <mergeCell ref="Y22:Z22"/>
    <mergeCell ref="AA22:AB22"/>
    <mergeCell ref="O29:P29"/>
    <mergeCell ref="Q29:R29"/>
    <mergeCell ref="S29:T29"/>
    <mergeCell ref="O25:P25"/>
    <mergeCell ref="Q25:R25"/>
    <mergeCell ref="S25:T25"/>
    <mergeCell ref="O26:P26"/>
    <mergeCell ref="Q26:R26"/>
    <mergeCell ref="S26:T26"/>
    <mergeCell ref="O23:P23"/>
    <mergeCell ref="Q23:R23"/>
    <mergeCell ref="S23:T23"/>
    <mergeCell ref="O24:P24"/>
    <mergeCell ref="Q24:R24"/>
    <mergeCell ref="S24:T24"/>
    <mergeCell ref="O21:P21"/>
    <mergeCell ref="Q21:R21"/>
    <mergeCell ref="S21:T21"/>
    <mergeCell ref="K21:L21"/>
    <mergeCell ref="K22:L22"/>
    <mergeCell ref="K23:L23"/>
    <mergeCell ref="K24:L24"/>
    <mergeCell ref="K25:L25"/>
    <mergeCell ref="K26:L26"/>
    <mergeCell ref="O22:P22"/>
    <mergeCell ref="Q22:R22"/>
    <mergeCell ref="S22:T22"/>
    <mergeCell ref="G23:H23"/>
    <mergeCell ref="G24:H24"/>
    <mergeCell ref="G25:H25"/>
    <mergeCell ref="G26:H26"/>
    <mergeCell ref="G27:H27"/>
    <mergeCell ref="G28:H28"/>
    <mergeCell ref="Q30:R30"/>
    <mergeCell ref="S30:T30"/>
    <mergeCell ref="O27:P27"/>
    <mergeCell ref="Q27:R27"/>
    <mergeCell ref="S27:T27"/>
    <mergeCell ref="O28:P28"/>
    <mergeCell ref="Q28:R28"/>
    <mergeCell ref="S28:T28"/>
    <mergeCell ref="K27:L27"/>
    <mergeCell ref="K28:L28"/>
    <mergeCell ref="K29:L29"/>
    <mergeCell ref="M19:M20"/>
    <mergeCell ref="O30:P30"/>
    <mergeCell ref="M32:T32"/>
    <mergeCell ref="U32:AB32"/>
    <mergeCell ref="AC32:AJ32"/>
    <mergeCell ref="AD19:AD20"/>
    <mergeCell ref="E32:L32"/>
    <mergeCell ref="F19:F20"/>
    <mergeCell ref="B19:B31"/>
    <mergeCell ref="C19:C31"/>
    <mergeCell ref="D19:D31"/>
    <mergeCell ref="E19:E20"/>
    <mergeCell ref="K30:L30"/>
    <mergeCell ref="I24:J24"/>
    <mergeCell ref="I25:J25"/>
    <mergeCell ref="I26:J26"/>
    <mergeCell ref="I27:J27"/>
    <mergeCell ref="I28:J28"/>
    <mergeCell ref="I29:J29"/>
    <mergeCell ref="I30:J30"/>
    <mergeCell ref="K19:L20"/>
    <mergeCell ref="G19:H20"/>
    <mergeCell ref="G21:H21"/>
    <mergeCell ref="G22:H22"/>
    <mergeCell ref="E31:F31"/>
    <mergeCell ref="G31:L31"/>
    <mergeCell ref="M31:N31"/>
    <mergeCell ref="O31:T31"/>
    <mergeCell ref="U31:V31"/>
    <mergeCell ref="W31:AB31"/>
    <mergeCell ref="AC31:AD31"/>
    <mergeCell ref="AE31:AJ31"/>
    <mergeCell ref="I19:J20"/>
    <mergeCell ref="I21:J21"/>
    <mergeCell ref="I22:J22"/>
    <mergeCell ref="I23:J23"/>
    <mergeCell ref="V19:V20"/>
    <mergeCell ref="AC19:AC20"/>
    <mergeCell ref="W19:X20"/>
    <mergeCell ref="Y19:Z20"/>
    <mergeCell ref="AA19:AB20"/>
    <mergeCell ref="N19:N20"/>
    <mergeCell ref="U19:U20"/>
    <mergeCell ref="O19:P20"/>
    <mergeCell ref="G29:H29"/>
    <mergeCell ref="G30:H30"/>
    <mergeCell ref="Q19:R20"/>
    <mergeCell ref="S19:T20"/>
    <mergeCell ref="E18:L18"/>
    <mergeCell ref="M18:T18"/>
    <mergeCell ref="U18:AB18"/>
    <mergeCell ref="AC18:AJ18"/>
    <mergeCell ref="E17:L17"/>
    <mergeCell ref="M17:T17"/>
    <mergeCell ref="U17:AB17"/>
    <mergeCell ref="AC17:AJ17"/>
    <mergeCell ref="A11:A18"/>
    <mergeCell ref="AF11:AF12"/>
    <mergeCell ref="AG11:AG12"/>
    <mergeCell ref="AH11:AH12"/>
    <mergeCell ref="AI11:AI12"/>
    <mergeCell ref="B11:B16"/>
    <mergeCell ref="C11:C16"/>
    <mergeCell ref="D11:D16"/>
    <mergeCell ref="E11:E12"/>
    <mergeCell ref="F11:F12"/>
    <mergeCell ref="G11:G12"/>
    <mergeCell ref="K11:K12"/>
    <mergeCell ref="L11:L12"/>
    <mergeCell ref="M11:M12"/>
    <mergeCell ref="AD11:AD12"/>
    <mergeCell ref="AE11:AE12"/>
    <mergeCell ref="A8:B10"/>
    <mergeCell ref="C8:C10"/>
    <mergeCell ref="D8:D10"/>
    <mergeCell ref="E8:T8"/>
    <mergeCell ref="U8:AJ8"/>
    <mergeCell ref="E9:L9"/>
    <mergeCell ref="M9:T9"/>
    <mergeCell ref="U9:AB9"/>
    <mergeCell ref="AC9:AJ9"/>
    <mergeCell ref="E10:T10"/>
    <mergeCell ref="U10:AJ10"/>
    <mergeCell ref="U16:V16"/>
    <mergeCell ref="AC16:AD16"/>
    <mergeCell ref="N11:N12"/>
    <mergeCell ref="O11:O12"/>
    <mergeCell ref="T11:T12"/>
    <mergeCell ref="AC11:AC12"/>
    <mergeCell ref="G13:G15"/>
    <mergeCell ref="O13:O15"/>
    <mergeCell ref="W13:W15"/>
    <mergeCell ref="AB11:AB12"/>
    <mergeCell ref="R11:R12"/>
    <mergeCell ref="S11:S12"/>
    <mergeCell ref="Y11:Y12"/>
    <mergeCell ref="Z11:Z12"/>
    <mergeCell ref="AA11:AA12"/>
    <mergeCell ref="U11:U12"/>
    <mergeCell ref="V11:V12"/>
    <mergeCell ref="W11:W12"/>
    <mergeCell ref="X11:X12"/>
    <mergeCell ref="H11:H12"/>
    <mergeCell ref="I11:I12"/>
    <mergeCell ref="J11:J12"/>
    <mergeCell ref="P11:P12"/>
    <mergeCell ref="Q11:Q12"/>
    <mergeCell ref="E33:L33"/>
    <mergeCell ref="M33:T33"/>
    <mergeCell ref="U33:AB33"/>
    <mergeCell ref="A19:A33"/>
    <mergeCell ref="AC33:AJ33"/>
    <mergeCell ref="A34:A36"/>
    <mergeCell ref="E34:L34"/>
    <mergeCell ref="E35:L35"/>
    <mergeCell ref="E36:L36"/>
    <mergeCell ref="M34:T34"/>
    <mergeCell ref="M35:T35"/>
    <mergeCell ref="M36:T36"/>
    <mergeCell ref="U34:AB34"/>
    <mergeCell ref="U35:AB35"/>
    <mergeCell ref="U36:AB36"/>
    <mergeCell ref="AC34:AJ34"/>
    <mergeCell ref="AC35:AJ35"/>
    <mergeCell ref="AC36:AJ36"/>
    <mergeCell ref="AJ11:AJ12"/>
    <mergeCell ref="E16:F16"/>
    <mergeCell ref="M16:N16"/>
  </mergeCells>
  <phoneticPr fontId="4"/>
  <printOptions horizontalCentered="1" verticalCentered="1"/>
  <pageMargins left="0.19685039370078741" right="0.19685039370078741" top="0.39370078740157483" bottom="0.39370078740157483" header="0.27559055118110237" footer="0.31496062992125984"/>
  <pageSetup paperSize="9" scale="4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0D3E39-74B6-42B4-ABE4-4C00AF23FDAA}">
  <sheetPr codeName="Sheet2">
    <pageSetUpPr fitToPage="1"/>
  </sheetPr>
  <dimension ref="A1:AC43"/>
  <sheetViews>
    <sheetView view="pageBreakPreview" zoomScaleNormal="84" zoomScaleSheetLayoutView="100" workbookViewId="0">
      <selection sqref="A1:Q1"/>
    </sheetView>
  </sheetViews>
  <sheetFormatPr defaultColWidth="9" defaultRowHeight="18.75" x14ac:dyDescent="0.4"/>
  <cols>
    <col min="1" max="1" width="37.5" style="7" customWidth="1"/>
    <col min="2" max="2" width="28.125" style="7" customWidth="1"/>
    <col min="3" max="3" width="14.5" style="7" bestFit="1" customWidth="1"/>
    <col min="4" max="5" width="6.125" style="7" customWidth="1"/>
    <col min="6" max="16" width="11.25" style="7" customWidth="1"/>
    <col min="17" max="17" width="3.25" style="7" customWidth="1"/>
    <col min="18" max="16384" width="9" style="7"/>
  </cols>
  <sheetData>
    <row r="1" spans="1:17" ht="24" customHeight="1" x14ac:dyDescent="0.4">
      <c r="A1" s="293" t="s">
        <v>85</v>
      </c>
      <c r="B1" s="293"/>
      <c r="C1" s="293"/>
      <c r="D1" s="293"/>
      <c r="E1" s="293"/>
      <c r="F1" s="293"/>
      <c r="G1" s="293"/>
      <c r="H1" s="293"/>
      <c r="I1" s="293"/>
      <c r="J1" s="293"/>
      <c r="K1" s="293"/>
      <c r="L1" s="293"/>
      <c r="M1" s="293"/>
      <c r="N1" s="293"/>
      <c r="O1" s="293"/>
      <c r="P1" s="293"/>
      <c r="Q1" s="293"/>
    </row>
    <row r="2" spans="1:17" ht="24" customHeight="1" x14ac:dyDescent="0.4">
      <c r="A2" s="3" t="s">
        <v>89</v>
      </c>
      <c r="B2" s="1"/>
      <c r="C2" s="1"/>
      <c r="D2" s="1"/>
      <c r="E2" s="1"/>
      <c r="F2" s="1"/>
      <c r="G2" s="1"/>
      <c r="H2" s="1"/>
      <c r="I2" s="1"/>
      <c r="J2" s="1"/>
      <c r="K2" s="1"/>
      <c r="L2" s="1"/>
      <c r="M2" s="1"/>
      <c r="N2" s="1"/>
      <c r="O2" s="1"/>
      <c r="P2" s="1"/>
    </row>
    <row r="3" spans="1:17" ht="24" customHeight="1" thickBot="1" x14ac:dyDescent="0.45">
      <c r="A3" s="2" t="s">
        <v>70</v>
      </c>
      <c r="B3" s="3"/>
      <c r="C3" s="3"/>
      <c r="D3" s="3"/>
      <c r="E3" s="3"/>
      <c r="F3" s="1"/>
      <c r="G3" s="3" t="s">
        <v>28</v>
      </c>
      <c r="H3" s="3"/>
      <c r="I3" s="3"/>
      <c r="J3" s="118"/>
      <c r="K3" s="119"/>
      <c r="L3" s="3"/>
      <c r="M3" s="3"/>
      <c r="P3" s="1"/>
      <c r="Q3" s="1"/>
    </row>
    <row r="4" spans="1:17" ht="24" customHeight="1" thickBot="1" x14ac:dyDescent="0.45">
      <c r="A4" s="2" t="s">
        <v>98</v>
      </c>
      <c r="B4" s="19" t="s">
        <v>68</v>
      </c>
      <c r="C4" s="27">
        <v>200</v>
      </c>
      <c r="D4" s="17" t="s">
        <v>20</v>
      </c>
      <c r="E4" s="3"/>
      <c r="F4" s="1"/>
      <c r="G4" s="3" t="s">
        <v>44</v>
      </c>
      <c r="H4" s="18"/>
      <c r="I4" s="18"/>
      <c r="J4" s="119"/>
      <c r="K4" s="120">
        <v>0.5</v>
      </c>
      <c r="L4" s="4"/>
      <c r="M4" s="23"/>
      <c r="P4" s="1"/>
      <c r="Q4" s="1"/>
    </row>
    <row r="5" spans="1:17" ht="24" customHeight="1" thickBot="1" x14ac:dyDescent="0.45">
      <c r="A5" s="2"/>
      <c r="B5" s="19" t="s">
        <v>116</v>
      </c>
      <c r="C5" s="27">
        <v>180</v>
      </c>
      <c r="D5" s="17" t="s">
        <v>20</v>
      </c>
      <c r="E5" s="129" t="s">
        <v>43</v>
      </c>
      <c r="F5" s="1"/>
      <c r="I5" s="24"/>
      <c r="J5" s="121"/>
      <c r="K5" s="122"/>
      <c r="L5" s="33"/>
      <c r="P5" s="1"/>
      <c r="Q5" s="1"/>
    </row>
    <row r="6" spans="1:17" ht="24" customHeight="1" thickBot="1" x14ac:dyDescent="0.45">
      <c r="A6" s="45" t="s">
        <v>99</v>
      </c>
      <c r="B6" s="19" t="s">
        <v>69</v>
      </c>
      <c r="C6" s="27">
        <v>300</v>
      </c>
      <c r="D6" s="17" t="s">
        <v>20</v>
      </c>
      <c r="E6" s="129"/>
      <c r="F6" s="1"/>
      <c r="G6" s="3" t="s">
        <v>37</v>
      </c>
      <c r="H6" s="1"/>
      <c r="I6" s="1"/>
      <c r="J6" s="122"/>
      <c r="K6" s="119"/>
      <c r="L6" s="33"/>
      <c r="P6" s="1"/>
      <c r="Q6" s="1"/>
    </row>
    <row r="7" spans="1:17" ht="24" customHeight="1" thickBot="1" x14ac:dyDescent="0.45">
      <c r="A7" s="44"/>
      <c r="B7" s="19" t="s">
        <v>117</v>
      </c>
      <c r="C7" s="27">
        <v>100</v>
      </c>
      <c r="D7" s="17" t="s">
        <v>20</v>
      </c>
      <c r="E7" s="129" t="s">
        <v>43</v>
      </c>
      <c r="F7" s="1"/>
      <c r="G7" s="7" t="s">
        <v>48</v>
      </c>
      <c r="H7" s="1"/>
      <c r="I7" s="1"/>
      <c r="J7" s="32">
        <f>P36</f>
        <v>3650</v>
      </c>
      <c r="K7" s="1" t="s">
        <v>36</v>
      </c>
      <c r="L7" s="33"/>
      <c r="P7" s="1"/>
      <c r="Q7" s="1"/>
    </row>
    <row r="8" spans="1:17" ht="24" customHeight="1" thickBot="1" x14ac:dyDescent="0.45">
      <c r="A8" s="45" t="s">
        <v>97</v>
      </c>
      <c r="B8" s="19" t="s">
        <v>69</v>
      </c>
      <c r="C8" s="27">
        <v>400</v>
      </c>
      <c r="D8" s="17" t="s">
        <v>20</v>
      </c>
      <c r="E8" s="129"/>
      <c r="F8" s="3"/>
      <c r="G8" s="38" t="s">
        <v>45</v>
      </c>
      <c r="H8" s="23"/>
      <c r="I8" s="23"/>
      <c r="J8" s="32">
        <v>4000</v>
      </c>
      <c r="K8" s="1" t="s">
        <v>36</v>
      </c>
      <c r="L8" s="33"/>
      <c r="P8" s="1"/>
      <c r="Q8" s="1"/>
    </row>
    <row r="9" spans="1:17" ht="24" customHeight="1" thickBot="1" x14ac:dyDescent="0.45">
      <c r="A9" s="44"/>
      <c r="B9" s="19" t="s">
        <v>117</v>
      </c>
      <c r="C9" s="27">
        <v>250</v>
      </c>
      <c r="D9" s="17" t="s">
        <v>20</v>
      </c>
      <c r="E9" s="129" t="s">
        <v>43</v>
      </c>
      <c r="F9" s="1"/>
      <c r="G9" s="7" t="s">
        <v>46</v>
      </c>
      <c r="I9" s="24"/>
      <c r="J9" s="32">
        <f>MIN(J7:J8)</f>
        <v>3650</v>
      </c>
      <c r="K9" s="1" t="s">
        <v>36</v>
      </c>
      <c r="L9" s="33"/>
      <c r="P9" s="9"/>
      <c r="Q9" s="1"/>
    </row>
    <row r="10" spans="1:17" ht="24" customHeight="1" x14ac:dyDescent="0.4">
      <c r="A10" s="40"/>
      <c r="B10" s="129" t="s">
        <v>26</v>
      </c>
      <c r="C10" s="31"/>
      <c r="D10" s="42"/>
      <c r="E10" s="3"/>
      <c r="F10" s="1"/>
      <c r="G10" s="129" t="s">
        <v>47</v>
      </c>
      <c r="H10" s="34"/>
      <c r="I10" s="24"/>
      <c r="J10" s="1"/>
      <c r="K10" s="1"/>
      <c r="L10" s="1"/>
      <c r="M10" s="1"/>
      <c r="P10" s="9"/>
      <c r="Q10" s="1"/>
    </row>
    <row r="11" spans="1:17" ht="24" customHeight="1" x14ac:dyDescent="0.4">
      <c r="A11" s="40"/>
      <c r="B11" s="129"/>
      <c r="C11" s="31"/>
      <c r="D11" s="42"/>
      <c r="E11" s="3"/>
      <c r="F11" s="1"/>
      <c r="G11" s="25"/>
      <c r="H11" s="34"/>
      <c r="I11" s="24"/>
      <c r="J11" s="1"/>
      <c r="K11" s="1"/>
      <c r="L11" s="1"/>
      <c r="M11" s="1"/>
      <c r="P11" s="9"/>
      <c r="Q11" s="1"/>
    </row>
    <row r="12" spans="1:17" ht="24" customHeight="1" thickBot="1" x14ac:dyDescent="0.45">
      <c r="A12" s="40"/>
      <c r="B12" s="41"/>
      <c r="C12" s="31"/>
      <c r="D12" s="42"/>
      <c r="E12" s="3"/>
      <c r="F12" s="1"/>
      <c r="G12" s="3" t="s">
        <v>62</v>
      </c>
      <c r="H12" s="25"/>
      <c r="I12" s="24"/>
      <c r="J12" s="1"/>
      <c r="K12" s="1"/>
      <c r="L12" s="1"/>
      <c r="M12" s="1"/>
      <c r="O12" s="1"/>
      <c r="P12" s="9"/>
      <c r="Q12" s="1"/>
    </row>
    <row r="13" spans="1:17" ht="24" customHeight="1" thickBot="1" x14ac:dyDescent="0.45">
      <c r="A13" s="43"/>
      <c r="B13" s="41"/>
      <c r="C13" s="31"/>
      <c r="D13" s="42"/>
      <c r="E13" s="3"/>
      <c r="G13" s="57" t="s">
        <v>61</v>
      </c>
      <c r="H13" s="35">
        <f>SUM(COUNTA(収支計画書!F20:F31),COUNTA(収支計画書!V20:V31))</f>
        <v>13</v>
      </c>
      <c r="I13" s="24" t="s">
        <v>24</v>
      </c>
      <c r="J13" s="1"/>
      <c r="K13" s="1"/>
      <c r="L13" s="1"/>
      <c r="M13" s="1"/>
      <c r="O13" s="1"/>
      <c r="P13" s="9"/>
    </row>
    <row r="14" spans="1:17" ht="24" customHeight="1" x14ac:dyDescent="0.4">
      <c r="A14" s="3"/>
      <c r="B14" s="25"/>
      <c r="C14" s="31"/>
      <c r="D14" s="17"/>
      <c r="E14" s="3"/>
      <c r="G14" s="129" t="s">
        <v>93</v>
      </c>
      <c r="H14" s="36"/>
      <c r="I14" s="24"/>
      <c r="J14" s="1"/>
      <c r="K14" s="1"/>
      <c r="L14" s="1"/>
      <c r="M14" s="1"/>
      <c r="O14" s="1"/>
      <c r="P14" s="9"/>
    </row>
    <row r="15" spans="1:17" ht="24" customHeight="1" thickBot="1" x14ac:dyDescent="0.45">
      <c r="A15" s="3" t="s">
        <v>23</v>
      </c>
      <c r="B15" s="5"/>
      <c r="C15" s="1"/>
      <c r="D15" s="1"/>
      <c r="E15" s="1"/>
      <c r="F15" s="1"/>
      <c r="G15" s="1"/>
      <c r="H15" s="1"/>
      <c r="I15" s="1"/>
      <c r="J15" s="1"/>
      <c r="K15" s="1"/>
      <c r="L15" s="1"/>
      <c r="M15" s="1"/>
      <c r="N15" s="1"/>
      <c r="O15" s="1"/>
      <c r="P15" s="1"/>
    </row>
    <row r="16" spans="1:17" ht="24" customHeight="1" x14ac:dyDescent="0.4">
      <c r="A16" s="130" t="s">
        <v>1</v>
      </c>
      <c r="B16" s="1"/>
      <c r="C16" s="1"/>
      <c r="D16" s="1"/>
      <c r="E16" s="1"/>
      <c r="F16" s="298" t="s">
        <v>49</v>
      </c>
      <c r="G16" s="299"/>
      <c r="H16" s="299"/>
      <c r="I16" s="299"/>
      <c r="J16" s="299"/>
      <c r="K16" s="299"/>
      <c r="L16" s="299"/>
      <c r="M16" s="299"/>
      <c r="N16" s="300"/>
      <c r="O16" s="22" t="s">
        <v>38</v>
      </c>
      <c r="P16" s="294" t="s">
        <v>0</v>
      </c>
    </row>
    <row r="17" spans="1:29" ht="24" customHeight="1" thickBot="1" x14ac:dyDescent="0.45">
      <c r="A17" s="130" t="s">
        <v>19</v>
      </c>
      <c r="B17" s="1"/>
      <c r="C17" s="1"/>
      <c r="D17" s="1"/>
      <c r="E17" s="1"/>
      <c r="F17" s="46" t="s">
        <v>12</v>
      </c>
      <c r="G17" s="20" t="s">
        <v>13</v>
      </c>
      <c r="H17" s="20" t="s">
        <v>14</v>
      </c>
      <c r="I17" s="21" t="s">
        <v>15</v>
      </c>
      <c r="J17" s="21" t="s">
        <v>16</v>
      </c>
      <c r="K17" s="21" t="s">
        <v>17</v>
      </c>
      <c r="L17" s="21" t="s">
        <v>18</v>
      </c>
      <c r="M17" s="21" t="s">
        <v>2</v>
      </c>
      <c r="N17" s="21" t="s">
        <v>3</v>
      </c>
      <c r="O17" s="21" t="s">
        <v>25</v>
      </c>
      <c r="P17" s="295"/>
    </row>
    <row r="18" spans="1:29" ht="31.5" customHeight="1" thickBot="1" x14ac:dyDescent="0.45">
      <c r="A18" s="296" t="s">
        <v>103</v>
      </c>
      <c r="B18" s="296"/>
      <c r="C18" s="296"/>
      <c r="D18" s="296"/>
      <c r="E18" s="297"/>
      <c r="F18" s="125">
        <v>20</v>
      </c>
      <c r="G18" s="125">
        <v>20</v>
      </c>
      <c r="H18" s="125">
        <v>20</v>
      </c>
      <c r="I18" s="125">
        <v>20</v>
      </c>
      <c r="J18" s="125">
        <v>20</v>
      </c>
      <c r="K18" s="125">
        <v>20</v>
      </c>
      <c r="L18" s="125">
        <v>20</v>
      </c>
      <c r="M18" s="125">
        <v>20</v>
      </c>
      <c r="N18" s="125">
        <v>20</v>
      </c>
      <c r="O18" s="125">
        <v>20</v>
      </c>
      <c r="P18" s="49">
        <f t="shared" ref="P18:P23" si="0">SUM(F18:O18)</f>
        <v>200</v>
      </c>
    </row>
    <row r="19" spans="1:29" ht="24" customHeight="1" thickTop="1" x14ac:dyDescent="0.4">
      <c r="A19" s="267" t="s">
        <v>51</v>
      </c>
      <c r="B19" s="270" t="s">
        <v>50</v>
      </c>
      <c r="C19" s="286" t="s">
        <v>101</v>
      </c>
      <c r="D19" s="287"/>
      <c r="E19" s="288"/>
      <c r="F19" s="73">
        <v>1</v>
      </c>
      <c r="G19" s="73">
        <v>2</v>
      </c>
      <c r="H19" s="73">
        <v>1</v>
      </c>
      <c r="I19" s="73">
        <v>2</v>
      </c>
      <c r="J19" s="73">
        <v>1</v>
      </c>
      <c r="K19" s="73">
        <v>2</v>
      </c>
      <c r="L19" s="73">
        <v>1</v>
      </c>
      <c r="M19" s="73">
        <v>2</v>
      </c>
      <c r="N19" s="73">
        <v>1</v>
      </c>
      <c r="O19" s="73">
        <v>2</v>
      </c>
      <c r="P19" s="74">
        <f t="shared" si="0"/>
        <v>15</v>
      </c>
      <c r="R19" s="9" t="s">
        <v>108</v>
      </c>
      <c r="S19" s="10">
        <f>F19</f>
        <v>1</v>
      </c>
      <c r="T19" s="10">
        <f t="shared" ref="T19:AB20" si="1">G19+S19</f>
        <v>3</v>
      </c>
      <c r="U19" s="10">
        <f t="shared" si="1"/>
        <v>4</v>
      </c>
      <c r="V19" s="10">
        <f t="shared" si="1"/>
        <v>6</v>
      </c>
      <c r="W19" s="10">
        <f t="shared" si="1"/>
        <v>7</v>
      </c>
      <c r="X19" s="10">
        <f t="shared" si="1"/>
        <v>9</v>
      </c>
      <c r="Y19" s="10">
        <f t="shared" si="1"/>
        <v>10</v>
      </c>
      <c r="Z19" s="10">
        <f t="shared" si="1"/>
        <v>12</v>
      </c>
      <c r="AA19" s="10">
        <f t="shared" si="1"/>
        <v>13</v>
      </c>
      <c r="AB19" s="10">
        <f t="shared" si="1"/>
        <v>15</v>
      </c>
      <c r="AC19" s="54"/>
    </row>
    <row r="20" spans="1:29" ht="24" customHeight="1" x14ac:dyDescent="0.4">
      <c r="A20" s="268"/>
      <c r="B20" s="271"/>
      <c r="C20" s="283" t="s">
        <v>102</v>
      </c>
      <c r="D20" s="284"/>
      <c r="E20" s="285"/>
      <c r="F20" s="125">
        <v>0</v>
      </c>
      <c r="G20" s="125">
        <v>0</v>
      </c>
      <c r="H20" s="125">
        <v>0</v>
      </c>
      <c r="I20" s="125">
        <v>1</v>
      </c>
      <c r="J20" s="125">
        <v>1</v>
      </c>
      <c r="K20" s="125">
        <v>1</v>
      </c>
      <c r="L20" s="125">
        <v>1</v>
      </c>
      <c r="M20" s="125">
        <v>2</v>
      </c>
      <c r="N20" s="125">
        <v>2</v>
      </c>
      <c r="O20" s="125">
        <v>2</v>
      </c>
      <c r="P20" s="49">
        <f t="shared" si="0"/>
        <v>10</v>
      </c>
      <c r="R20" s="9" t="s">
        <v>109</v>
      </c>
      <c r="S20" s="10">
        <f t="shared" ref="S20:S21" si="2">F20</f>
        <v>0</v>
      </c>
      <c r="T20" s="10">
        <f t="shared" si="1"/>
        <v>0</v>
      </c>
      <c r="U20" s="10">
        <f t="shared" si="1"/>
        <v>0</v>
      </c>
      <c r="V20" s="10">
        <f t="shared" si="1"/>
        <v>1</v>
      </c>
      <c r="W20" s="10">
        <f t="shared" si="1"/>
        <v>2</v>
      </c>
      <c r="X20" s="10">
        <f t="shared" si="1"/>
        <v>3</v>
      </c>
      <c r="Y20" s="10">
        <f t="shared" si="1"/>
        <v>4</v>
      </c>
      <c r="Z20" s="10">
        <f t="shared" si="1"/>
        <v>6</v>
      </c>
      <c r="AA20" s="10">
        <f t="shared" si="1"/>
        <v>8</v>
      </c>
      <c r="AB20" s="10">
        <f t="shared" si="1"/>
        <v>10</v>
      </c>
    </row>
    <row r="21" spans="1:29" ht="24" customHeight="1" x14ac:dyDescent="0.4">
      <c r="A21" s="268"/>
      <c r="B21" s="271"/>
      <c r="C21" s="283" t="s">
        <v>100</v>
      </c>
      <c r="D21" s="284"/>
      <c r="E21" s="285"/>
      <c r="F21" s="125">
        <v>1</v>
      </c>
      <c r="G21" s="125">
        <v>1</v>
      </c>
      <c r="H21" s="125">
        <v>1</v>
      </c>
      <c r="I21" s="125">
        <v>1</v>
      </c>
      <c r="J21" s="125">
        <v>2</v>
      </c>
      <c r="K21" s="125">
        <v>2</v>
      </c>
      <c r="L21" s="125">
        <v>2</v>
      </c>
      <c r="M21" s="125">
        <v>2</v>
      </c>
      <c r="N21" s="125">
        <v>3</v>
      </c>
      <c r="O21" s="125">
        <v>3</v>
      </c>
      <c r="P21" s="49">
        <f t="shared" si="0"/>
        <v>18</v>
      </c>
      <c r="R21" s="9" t="s">
        <v>110</v>
      </c>
      <c r="S21" s="10">
        <f t="shared" si="2"/>
        <v>1</v>
      </c>
      <c r="T21" s="10">
        <f>G21+S21</f>
        <v>2</v>
      </c>
      <c r="U21" s="10">
        <f t="shared" ref="U21:AB21" si="3">H21+T21</f>
        <v>3</v>
      </c>
      <c r="V21" s="10">
        <f t="shared" si="3"/>
        <v>4</v>
      </c>
      <c r="W21" s="10">
        <f t="shared" si="3"/>
        <v>6</v>
      </c>
      <c r="X21" s="10">
        <f t="shared" si="3"/>
        <v>8</v>
      </c>
      <c r="Y21" s="10">
        <f t="shared" si="3"/>
        <v>10</v>
      </c>
      <c r="Z21" s="10">
        <f t="shared" si="3"/>
        <v>12</v>
      </c>
      <c r="AA21" s="10">
        <f t="shared" si="3"/>
        <v>15</v>
      </c>
      <c r="AB21" s="10">
        <f t="shared" si="3"/>
        <v>18</v>
      </c>
    </row>
    <row r="22" spans="1:29" ht="24" customHeight="1" x14ac:dyDescent="0.4">
      <c r="A22" s="268"/>
      <c r="B22" s="271"/>
      <c r="C22" s="283" t="s">
        <v>21</v>
      </c>
      <c r="D22" s="284"/>
      <c r="E22" s="285"/>
      <c r="F22" s="126">
        <f>SUM(F19:F21)</f>
        <v>2</v>
      </c>
      <c r="G22" s="126">
        <f t="shared" ref="G22:O22" si="4">SUM(G19:G21)</f>
        <v>3</v>
      </c>
      <c r="H22" s="126">
        <f t="shared" si="4"/>
        <v>2</v>
      </c>
      <c r="I22" s="126">
        <f t="shared" si="4"/>
        <v>4</v>
      </c>
      <c r="J22" s="126">
        <f t="shared" si="4"/>
        <v>4</v>
      </c>
      <c r="K22" s="126">
        <f t="shared" si="4"/>
        <v>5</v>
      </c>
      <c r="L22" s="126">
        <f t="shared" si="4"/>
        <v>4</v>
      </c>
      <c r="M22" s="126">
        <f t="shared" si="4"/>
        <v>6</v>
      </c>
      <c r="N22" s="126">
        <f t="shared" si="4"/>
        <v>6</v>
      </c>
      <c r="O22" s="126">
        <f t="shared" si="4"/>
        <v>7</v>
      </c>
      <c r="P22" s="49">
        <f t="shared" si="0"/>
        <v>43</v>
      </c>
      <c r="R22" s="9" t="s">
        <v>21</v>
      </c>
      <c r="S22" s="10">
        <f>F22</f>
        <v>2</v>
      </c>
      <c r="T22" s="10">
        <f>G22+S22</f>
        <v>5</v>
      </c>
      <c r="U22" s="10">
        <f t="shared" ref="U22:AB22" si="5">H22+T22</f>
        <v>7</v>
      </c>
      <c r="V22" s="10">
        <f t="shared" si="5"/>
        <v>11</v>
      </c>
      <c r="W22" s="10">
        <f t="shared" si="5"/>
        <v>15</v>
      </c>
      <c r="X22" s="10">
        <f t="shared" si="5"/>
        <v>20</v>
      </c>
      <c r="Y22" s="10">
        <f t="shared" si="5"/>
        <v>24</v>
      </c>
      <c r="Z22" s="10">
        <f t="shared" si="5"/>
        <v>30</v>
      </c>
      <c r="AA22" s="10">
        <f t="shared" si="5"/>
        <v>36</v>
      </c>
      <c r="AB22" s="10">
        <f t="shared" si="5"/>
        <v>43</v>
      </c>
    </row>
    <row r="23" spans="1:29" ht="24" customHeight="1" x14ac:dyDescent="0.4">
      <c r="A23" s="268"/>
      <c r="B23" s="289" t="s">
        <v>52</v>
      </c>
      <c r="C23" s="273" t="s">
        <v>101</v>
      </c>
      <c r="D23" s="274"/>
      <c r="E23" s="275"/>
      <c r="F23" s="127">
        <v>1</v>
      </c>
      <c r="G23" s="127">
        <v>1</v>
      </c>
      <c r="H23" s="127">
        <v>1</v>
      </c>
      <c r="I23" s="127">
        <v>1</v>
      </c>
      <c r="J23" s="127">
        <v>1</v>
      </c>
      <c r="K23" s="127">
        <v>1</v>
      </c>
      <c r="L23" s="127">
        <v>1</v>
      </c>
      <c r="M23" s="127">
        <v>1</v>
      </c>
      <c r="N23" s="127">
        <v>1</v>
      </c>
      <c r="O23" s="127">
        <v>1</v>
      </c>
      <c r="P23" s="49">
        <f t="shared" si="0"/>
        <v>10</v>
      </c>
      <c r="R23" s="9"/>
      <c r="S23" s="9"/>
      <c r="T23" s="9"/>
      <c r="U23" s="9"/>
      <c r="V23" s="9"/>
      <c r="W23" s="9"/>
      <c r="X23" s="9"/>
      <c r="Y23" s="9"/>
      <c r="Z23" s="9"/>
      <c r="AA23" s="9"/>
      <c r="AB23" s="9"/>
    </row>
    <row r="24" spans="1:29" ht="24" customHeight="1" x14ac:dyDescent="0.4">
      <c r="A24" s="268"/>
      <c r="B24" s="271"/>
      <c r="C24" s="283" t="s">
        <v>102</v>
      </c>
      <c r="D24" s="284"/>
      <c r="E24" s="285"/>
      <c r="F24" s="123">
        <v>0</v>
      </c>
      <c r="G24" s="123">
        <v>0</v>
      </c>
      <c r="H24" s="123">
        <v>0</v>
      </c>
      <c r="I24" s="123">
        <v>1</v>
      </c>
      <c r="J24" s="123">
        <v>1</v>
      </c>
      <c r="K24" s="123">
        <v>1</v>
      </c>
      <c r="L24" s="123">
        <v>1</v>
      </c>
      <c r="M24" s="123">
        <v>2</v>
      </c>
      <c r="N24" s="123">
        <v>2</v>
      </c>
      <c r="O24" s="123">
        <v>2</v>
      </c>
      <c r="P24" s="49">
        <f t="shared" ref="P24:P25" si="6">SUM(F24:O24)</f>
        <v>10</v>
      </c>
      <c r="R24" s="9"/>
      <c r="S24" s="9"/>
      <c r="T24" s="9"/>
      <c r="U24" s="9"/>
      <c r="V24" s="9"/>
      <c r="W24" s="9"/>
      <c r="X24" s="9"/>
      <c r="Y24" s="9"/>
      <c r="Z24" s="9"/>
      <c r="AA24" s="9"/>
      <c r="AB24" s="9"/>
    </row>
    <row r="25" spans="1:29" ht="24" customHeight="1" thickBot="1" x14ac:dyDescent="0.45">
      <c r="A25" s="269"/>
      <c r="B25" s="272"/>
      <c r="C25" s="290" t="s">
        <v>100</v>
      </c>
      <c r="D25" s="291"/>
      <c r="E25" s="292"/>
      <c r="F25" s="124">
        <v>0</v>
      </c>
      <c r="G25" s="124">
        <v>0</v>
      </c>
      <c r="H25" s="124">
        <v>0</v>
      </c>
      <c r="I25" s="124">
        <v>1</v>
      </c>
      <c r="J25" s="124">
        <v>1</v>
      </c>
      <c r="K25" s="124">
        <v>2</v>
      </c>
      <c r="L25" s="124">
        <v>2</v>
      </c>
      <c r="M25" s="124">
        <v>2</v>
      </c>
      <c r="N25" s="124">
        <v>2</v>
      </c>
      <c r="O25" s="124">
        <v>2</v>
      </c>
      <c r="P25" s="49">
        <f t="shared" si="6"/>
        <v>12</v>
      </c>
      <c r="R25" s="9"/>
      <c r="S25" s="9"/>
      <c r="T25" s="9"/>
      <c r="U25" s="9"/>
      <c r="V25" s="9"/>
      <c r="W25" s="9"/>
      <c r="X25" s="9"/>
      <c r="Y25" s="9"/>
      <c r="Z25" s="9"/>
      <c r="AA25" s="9"/>
      <c r="AB25" s="9"/>
    </row>
    <row r="26" spans="1:29" ht="24" customHeight="1" thickTop="1" x14ac:dyDescent="0.4">
      <c r="A26" s="267" t="s">
        <v>121</v>
      </c>
      <c r="B26" s="270" t="s">
        <v>50</v>
      </c>
      <c r="C26" s="286" t="s">
        <v>101</v>
      </c>
      <c r="D26" s="287"/>
      <c r="E26" s="288"/>
      <c r="F26" s="50">
        <f>$C$5*F19</f>
        <v>180</v>
      </c>
      <c r="G26" s="50">
        <f t="shared" ref="G26:O26" si="7">$C$5*G19</f>
        <v>360</v>
      </c>
      <c r="H26" s="50">
        <f t="shared" si="7"/>
        <v>180</v>
      </c>
      <c r="I26" s="50">
        <f t="shared" si="7"/>
        <v>360</v>
      </c>
      <c r="J26" s="50">
        <f t="shared" si="7"/>
        <v>180</v>
      </c>
      <c r="K26" s="50">
        <f t="shared" si="7"/>
        <v>360</v>
      </c>
      <c r="L26" s="50">
        <f t="shared" si="7"/>
        <v>180</v>
      </c>
      <c r="M26" s="50">
        <f t="shared" si="7"/>
        <v>360</v>
      </c>
      <c r="N26" s="50">
        <f t="shared" si="7"/>
        <v>180</v>
      </c>
      <c r="O26" s="50">
        <f t="shared" si="7"/>
        <v>360</v>
      </c>
      <c r="P26" s="51">
        <f>SUM(F26:O26)</f>
        <v>2700</v>
      </c>
      <c r="R26" s="9" t="s">
        <v>108</v>
      </c>
      <c r="S26" s="10">
        <f>F26</f>
        <v>180</v>
      </c>
      <c r="T26" s="10">
        <f t="shared" ref="T26:AB28" si="8">G26+S26</f>
        <v>540</v>
      </c>
      <c r="U26" s="10">
        <f t="shared" si="8"/>
        <v>720</v>
      </c>
      <c r="V26" s="10">
        <f t="shared" si="8"/>
        <v>1080</v>
      </c>
      <c r="W26" s="10">
        <f t="shared" si="8"/>
        <v>1260</v>
      </c>
      <c r="X26" s="10">
        <f t="shared" si="8"/>
        <v>1620</v>
      </c>
      <c r="Y26" s="10">
        <f t="shared" si="8"/>
        <v>1800</v>
      </c>
      <c r="Z26" s="10">
        <f t="shared" si="8"/>
        <v>2160</v>
      </c>
      <c r="AA26" s="10">
        <f t="shared" si="8"/>
        <v>2340</v>
      </c>
      <c r="AB26" s="10">
        <f t="shared" si="8"/>
        <v>2700</v>
      </c>
    </row>
    <row r="27" spans="1:29" ht="24" customHeight="1" x14ac:dyDescent="0.4">
      <c r="A27" s="268"/>
      <c r="B27" s="271"/>
      <c r="C27" s="283" t="s">
        <v>102</v>
      </c>
      <c r="D27" s="284"/>
      <c r="E27" s="285"/>
      <c r="F27" s="37">
        <f>$C$7*F20</f>
        <v>0</v>
      </c>
      <c r="G27" s="37">
        <f t="shared" ref="G27:O27" si="9">$C$7*G20</f>
        <v>0</v>
      </c>
      <c r="H27" s="37">
        <f t="shared" si="9"/>
        <v>0</v>
      </c>
      <c r="I27" s="37">
        <f t="shared" si="9"/>
        <v>100</v>
      </c>
      <c r="J27" s="37">
        <f t="shared" si="9"/>
        <v>100</v>
      </c>
      <c r="K27" s="37">
        <f t="shared" si="9"/>
        <v>100</v>
      </c>
      <c r="L27" s="37">
        <f t="shared" si="9"/>
        <v>100</v>
      </c>
      <c r="M27" s="37">
        <f t="shared" si="9"/>
        <v>200</v>
      </c>
      <c r="N27" s="37">
        <f t="shared" si="9"/>
        <v>200</v>
      </c>
      <c r="O27" s="37">
        <f t="shared" si="9"/>
        <v>200</v>
      </c>
      <c r="P27" s="47">
        <f>SUM(F27:O27)</f>
        <v>1000</v>
      </c>
      <c r="R27" s="9" t="s">
        <v>109</v>
      </c>
      <c r="S27" s="10">
        <f t="shared" ref="S27:S29" si="10">F27</f>
        <v>0</v>
      </c>
      <c r="T27" s="10">
        <f t="shared" si="8"/>
        <v>0</v>
      </c>
      <c r="U27" s="10">
        <f t="shared" si="8"/>
        <v>0</v>
      </c>
      <c r="V27" s="10">
        <f t="shared" si="8"/>
        <v>100</v>
      </c>
      <c r="W27" s="10">
        <f t="shared" si="8"/>
        <v>200</v>
      </c>
      <c r="X27" s="10">
        <f t="shared" si="8"/>
        <v>300</v>
      </c>
      <c r="Y27" s="10">
        <f t="shared" si="8"/>
        <v>400</v>
      </c>
      <c r="Z27" s="10">
        <f t="shared" si="8"/>
        <v>600</v>
      </c>
      <c r="AA27" s="10">
        <f t="shared" si="8"/>
        <v>800</v>
      </c>
      <c r="AB27" s="10">
        <f t="shared" si="8"/>
        <v>1000</v>
      </c>
    </row>
    <row r="28" spans="1:29" ht="24" customHeight="1" x14ac:dyDescent="0.4">
      <c r="A28" s="268"/>
      <c r="B28" s="271"/>
      <c r="C28" s="283" t="s">
        <v>100</v>
      </c>
      <c r="D28" s="284"/>
      <c r="E28" s="285"/>
      <c r="F28" s="126">
        <f>$C$9*F21</f>
        <v>250</v>
      </c>
      <c r="G28" s="126">
        <f t="shared" ref="G28:O28" si="11">$C$9*G21</f>
        <v>250</v>
      </c>
      <c r="H28" s="126">
        <f t="shared" si="11"/>
        <v>250</v>
      </c>
      <c r="I28" s="126">
        <f t="shared" si="11"/>
        <v>250</v>
      </c>
      <c r="J28" s="126">
        <f t="shared" si="11"/>
        <v>500</v>
      </c>
      <c r="K28" s="126">
        <f t="shared" si="11"/>
        <v>500</v>
      </c>
      <c r="L28" s="126">
        <f t="shared" si="11"/>
        <v>500</v>
      </c>
      <c r="M28" s="126">
        <f t="shared" si="11"/>
        <v>500</v>
      </c>
      <c r="N28" s="126">
        <f t="shared" si="11"/>
        <v>750</v>
      </c>
      <c r="O28" s="126">
        <f t="shared" si="11"/>
        <v>750</v>
      </c>
      <c r="P28" s="48">
        <f>SUM(F28:O28)</f>
        <v>4500</v>
      </c>
      <c r="R28" s="9" t="s">
        <v>110</v>
      </c>
      <c r="S28" s="10">
        <f t="shared" si="10"/>
        <v>250</v>
      </c>
      <c r="T28" s="10">
        <f t="shared" si="8"/>
        <v>500</v>
      </c>
      <c r="U28" s="10">
        <f t="shared" si="8"/>
        <v>750</v>
      </c>
      <c r="V28" s="10">
        <f t="shared" si="8"/>
        <v>1000</v>
      </c>
      <c r="W28" s="10">
        <f t="shared" si="8"/>
        <v>1500</v>
      </c>
      <c r="X28" s="10">
        <f t="shared" si="8"/>
        <v>2000</v>
      </c>
      <c r="Y28" s="10">
        <f t="shared" si="8"/>
        <v>2500</v>
      </c>
      <c r="Z28" s="10">
        <f t="shared" si="8"/>
        <v>3000</v>
      </c>
      <c r="AA28" s="10">
        <f t="shared" si="8"/>
        <v>3750</v>
      </c>
      <c r="AB28" s="10">
        <f t="shared" si="8"/>
        <v>4500</v>
      </c>
    </row>
    <row r="29" spans="1:29" ht="24" customHeight="1" x14ac:dyDescent="0.4">
      <c r="A29" s="268"/>
      <c r="B29" s="271"/>
      <c r="C29" s="283" t="s">
        <v>21</v>
      </c>
      <c r="D29" s="284"/>
      <c r="E29" s="285"/>
      <c r="F29" s="126">
        <f>SUM(F26:F28)</f>
        <v>430</v>
      </c>
      <c r="G29" s="126">
        <f t="shared" ref="G29:N29" si="12">SUM(G26:G28)</f>
        <v>610</v>
      </c>
      <c r="H29" s="126">
        <f t="shared" si="12"/>
        <v>430</v>
      </c>
      <c r="I29" s="126">
        <f t="shared" si="12"/>
        <v>710</v>
      </c>
      <c r="J29" s="126">
        <f t="shared" si="12"/>
        <v>780</v>
      </c>
      <c r="K29" s="126">
        <f t="shared" si="12"/>
        <v>960</v>
      </c>
      <c r="L29" s="126">
        <f t="shared" si="12"/>
        <v>780</v>
      </c>
      <c r="M29" s="126">
        <f t="shared" si="12"/>
        <v>1060</v>
      </c>
      <c r="N29" s="126">
        <f t="shared" si="12"/>
        <v>1130</v>
      </c>
      <c r="O29" s="126">
        <f>SUM(O26:O28)</f>
        <v>1310</v>
      </c>
      <c r="P29" s="48">
        <f>SUM(F29:O29)</f>
        <v>8200</v>
      </c>
      <c r="R29" s="9" t="s">
        <v>21</v>
      </c>
      <c r="S29" s="10">
        <f t="shared" si="10"/>
        <v>430</v>
      </c>
      <c r="T29" s="10">
        <f>G29+S29</f>
        <v>1040</v>
      </c>
      <c r="U29" s="10">
        <f>H29+T29</f>
        <v>1470</v>
      </c>
      <c r="V29" s="10">
        <f>I29+U29</f>
        <v>2180</v>
      </c>
      <c r="W29" s="10">
        <f>J29+V29</f>
        <v>2960</v>
      </c>
      <c r="X29" s="10">
        <f t="shared" ref="X29:AB29" si="13">K29+W29</f>
        <v>3920</v>
      </c>
      <c r="Y29" s="10">
        <f t="shared" si="13"/>
        <v>4700</v>
      </c>
      <c r="Z29" s="10">
        <f t="shared" si="13"/>
        <v>5760</v>
      </c>
      <c r="AA29" s="10">
        <f t="shared" si="13"/>
        <v>6890</v>
      </c>
      <c r="AB29" s="10">
        <f t="shared" si="13"/>
        <v>8200</v>
      </c>
    </row>
    <row r="30" spans="1:29" ht="24" customHeight="1" x14ac:dyDescent="0.4">
      <c r="A30" s="268"/>
      <c r="B30" s="289" t="s">
        <v>52</v>
      </c>
      <c r="C30" s="273" t="s">
        <v>101</v>
      </c>
      <c r="D30" s="274"/>
      <c r="E30" s="275"/>
      <c r="F30" s="127">
        <v>10</v>
      </c>
      <c r="G30" s="127">
        <v>10</v>
      </c>
      <c r="H30" s="127">
        <v>10</v>
      </c>
      <c r="I30" s="127">
        <v>10</v>
      </c>
      <c r="J30" s="127">
        <v>10</v>
      </c>
      <c r="K30" s="127">
        <v>10</v>
      </c>
      <c r="L30" s="127">
        <v>10</v>
      </c>
      <c r="M30" s="127">
        <v>10</v>
      </c>
      <c r="N30" s="127">
        <v>10</v>
      </c>
      <c r="O30" s="127">
        <v>10</v>
      </c>
      <c r="P30" s="47">
        <f t="shared" ref="P30:P34" si="14">SUM(F30:O30)</f>
        <v>100</v>
      </c>
      <c r="R30" s="9"/>
      <c r="S30" s="9"/>
      <c r="T30" s="9"/>
      <c r="U30" s="9"/>
      <c r="V30" s="9"/>
      <c r="W30" s="9"/>
      <c r="X30" s="9"/>
      <c r="Y30" s="9"/>
      <c r="Z30" s="9"/>
      <c r="AA30" s="9"/>
      <c r="AB30" s="9"/>
    </row>
    <row r="31" spans="1:29" ht="24" customHeight="1" x14ac:dyDescent="0.4">
      <c r="A31" s="268"/>
      <c r="B31" s="271"/>
      <c r="C31" s="283" t="s">
        <v>102</v>
      </c>
      <c r="D31" s="284"/>
      <c r="E31" s="285"/>
      <c r="F31" s="123">
        <v>0</v>
      </c>
      <c r="G31" s="123">
        <v>0</v>
      </c>
      <c r="H31" s="123">
        <v>0</v>
      </c>
      <c r="I31" s="123">
        <v>20</v>
      </c>
      <c r="J31" s="123">
        <v>20</v>
      </c>
      <c r="K31" s="123">
        <v>20</v>
      </c>
      <c r="L31" s="123">
        <v>20</v>
      </c>
      <c r="M31" s="123">
        <v>40</v>
      </c>
      <c r="N31" s="123">
        <v>40</v>
      </c>
      <c r="O31" s="123">
        <v>40</v>
      </c>
      <c r="P31" s="48">
        <f>SUM(F31:O31)</f>
        <v>200</v>
      </c>
      <c r="R31" s="9"/>
      <c r="S31" s="9"/>
      <c r="T31" s="9"/>
      <c r="U31" s="9"/>
      <c r="V31" s="9"/>
      <c r="W31" s="9"/>
      <c r="X31" s="9"/>
      <c r="Y31" s="9"/>
      <c r="Z31" s="9"/>
      <c r="AA31" s="9"/>
      <c r="AB31" s="9"/>
    </row>
    <row r="32" spans="1:29" ht="24" customHeight="1" thickBot="1" x14ac:dyDescent="0.45">
      <c r="A32" s="269"/>
      <c r="B32" s="272"/>
      <c r="C32" s="290" t="s">
        <v>100</v>
      </c>
      <c r="D32" s="291"/>
      <c r="E32" s="292"/>
      <c r="F32" s="124">
        <v>0</v>
      </c>
      <c r="G32" s="124">
        <v>0</v>
      </c>
      <c r="H32" s="124">
        <v>0</v>
      </c>
      <c r="I32" s="124">
        <v>30</v>
      </c>
      <c r="J32" s="124">
        <v>30</v>
      </c>
      <c r="K32" s="124">
        <v>60</v>
      </c>
      <c r="L32" s="124">
        <v>60</v>
      </c>
      <c r="M32" s="124">
        <v>60</v>
      </c>
      <c r="N32" s="124">
        <v>60</v>
      </c>
      <c r="O32" s="124">
        <v>60</v>
      </c>
      <c r="P32" s="48">
        <f>SUM(F32:O32)</f>
        <v>360</v>
      </c>
      <c r="R32" s="9"/>
      <c r="S32" s="9"/>
      <c r="T32" s="9"/>
      <c r="U32" s="9"/>
      <c r="V32" s="9"/>
      <c r="W32" s="9"/>
      <c r="X32" s="9"/>
      <c r="Y32" s="9"/>
      <c r="Z32" s="9"/>
      <c r="AA32" s="9"/>
      <c r="AB32" s="9"/>
    </row>
    <row r="33" spans="1:28" ht="24" customHeight="1" thickTop="1" x14ac:dyDescent="0.4">
      <c r="A33" s="267" t="s">
        <v>53</v>
      </c>
      <c r="B33" s="270" t="s">
        <v>54</v>
      </c>
      <c r="C33" s="286" t="s">
        <v>101</v>
      </c>
      <c r="D33" s="287"/>
      <c r="E33" s="288"/>
      <c r="F33" s="50">
        <f>ROUNDDOWN(IF($C$5=0,0,IF($C$5*$K$4&gt;100,100*F19,$C$5*$K$4*F19)),0)</f>
        <v>90</v>
      </c>
      <c r="G33" s="50">
        <f t="shared" ref="G33:N33" si="15">ROUNDDOWN(IF($C$5=0,0,IF($C$5*$K$4&gt;100,100*G19,$C$5*$K$4*G19)),0)</f>
        <v>180</v>
      </c>
      <c r="H33" s="50">
        <f t="shared" si="15"/>
        <v>90</v>
      </c>
      <c r="I33" s="50">
        <f t="shared" si="15"/>
        <v>180</v>
      </c>
      <c r="J33" s="50">
        <f t="shared" si="15"/>
        <v>90</v>
      </c>
      <c r="K33" s="50">
        <f t="shared" si="15"/>
        <v>180</v>
      </c>
      <c r="L33" s="50">
        <f t="shared" si="15"/>
        <v>90</v>
      </c>
      <c r="M33" s="50">
        <f t="shared" si="15"/>
        <v>180</v>
      </c>
      <c r="N33" s="50">
        <f t="shared" si="15"/>
        <v>90</v>
      </c>
      <c r="O33" s="50">
        <f>ROUNDDOWN(IF($C$5=0,0,IF($C$5*$K$4&gt;100,100*O19,$C$5*$K$4*O19)),0)</f>
        <v>180</v>
      </c>
      <c r="P33" s="51">
        <f t="shared" si="14"/>
        <v>1350</v>
      </c>
      <c r="R33" s="9" t="s">
        <v>108</v>
      </c>
      <c r="S33" s="10">
        <f>F33</f>
        <v>90</v>
      </c>
      <c r="T33" s="10">
        <f t="shared" ref="T33:AB33" si="16">G33+S33</f>
        <v>270</v>
      </c>
      <c r="U33" s="10">
        <f t="shared" si="16"/>
        <v>360</v>
      </c>
      <c r="V33" s="10">
        <f t="shared" si="16"/>
        <v>540</v>
      </c>
      <c r="W33" s="10">
        <f t="shared" si="16"/>
        <v>630</v>
      </c>
      <c r="X33" s="10">
        <f t="shared" si="16"/>
        <v>810</v>
      </c>
      <c r="Y33" s="10">
        <f t="shared" si="16"/>
        <v>900</v>
      </c>
      <c r="Z33" s="10">
        <f t="shared" si="16"/>
        <v>1080</v>
      </c>
      <c r="AA33" s="10">
        <f t="shared" si="16"/>
        <v>1170</v>
      </c>
      <c r="AB33" s="10">
        <f t="shared" si="16"/>
        <v>1350</v>
      </c>
    </row>
    <row r="34" spans="1:28" ht="24" customHeight="1" x14ac:dyDescent="0.4">
      <c r="A34" s="268"/>
      <c r="B34" s="271"/>
      <c r="C34" s="283" t="s">
        <v>102</v>
      </c>
      <c r="D34" s="284"/>
      <c r="E34" s="285"/>
      <c r="F34" s="37">
        <f>ROUNDDOWN(IF($C$7=0,0,IF($C$7*$K$4&gt;100,100*F20,$C$7*$K$4*F20)),0)</f>
        <v>0</v>
      </c>
      <c r="G34" s="37">
        <f t="shared" ref="G34:N34" si="17">ROUNDDOWN(IF($C$7=0,0,IF($C$7*$K$4&gt;100,100*G20,$C$7*$K$4*G20)),0)</f>
        <v>0</v>
      </c>
      <c r="H34" s="37">
        <f t="shared" si="17"/>
        <v>0</v>
      </c>
      <c r="I34" s="37">
        <f t="shared" si="17"/>
        <v>50</v>
      </c>
      <c r="J34" s="37">
        <f t="shared" si="17"/>
        <v>50</v>
      </c>
      <c r="K34" s="37">
        <f t="shared" si="17"/>
        <v>50</v>
      </c>
      <c r="L34" s="37">
        <f t="shared" si="17"/>
        <v>50</v>
      </c>
      <c r="M34" s="37">
        <f t="shared" si="17"/>
        <v>100</v>
      </c>
      <c r="N34" s="37">
        <f t="shared" si="17"/>
        <v>100</v>
      </c>
      <c r="O34" s="37">
        <f>ROUNDDOWN(IF($C$7=0,0,IF($C$7*$K$4&gt;100,100*O20,$C$7*$K$4*O20)),0)</f>
        <v>100</v>
      </c>
      <c r="P34" s="48">
        <f t="shared" si="14"/>
        <v>500</v>
      </c>
      <c r="R34" s="9" t="s">
        <v>109</v>
      </c>
      <c r="S34" s="10">
        <f t="shared" ref="S34:S36" si="18">F34</f>
        <v>0</v>
      </c>
      <c r="T34" s="10">
        <f t="shared" ref="T34:T36" si="19">G34+S34</f>
        <v>0</v>
      </c>
      <c r="U34" s="10">
        <f t="shared" ref="U34:U36" si="20">H34+T34</f>
        <v>0</v>
      </c>
      <c r="V34" s="10">
        <f t="shared" ref="V34:V36" si="21">I34+U34</f>
        <v>50</v>
      </c>
      <c r="W34" s="10">
        <f t="shared" ref="W34:W36" si="22">J34+V34</f>
        <v>100</v>
      </c>
      <c r="X34" s="10">
        <f t="shared" ref="X34:X36" si="23">K34+W34</f>
        <v>150</v>
      </c>
      <c r="Y34" s="10">
        <f t="shared" ref="Y34:Y36" si="24">L34+X34</f>
        <v>200</v>
      </c>
      <c r="Z34" s="10">
        <f t="shared" ref="Z34:Z36" si="25">M34+Y34</f>
        <v>300</v>
      </c>
      <c r="AA34" s="10">
        <f t="shared" ref="AA34:AA36" si="26">N34+Z34</f>
        <v>400</v>
      </c>
      <c r="AB34" s="10">
        <f t="shared" ref="AB34:AB36" si="27">O34+AA34</f>
        <v>500</v>
      </c>
    </row>
    <row r="35" spans="1:28" ht="24" customHeight="1" x14ac:dyDescent="0.4">
      <c r="A35" s="268"/>
      <c r="B35" s="271"/>
      <c r="C35" s="283" t="s">
        <v>100</v>
      </c>
      <c r="D35" s="284"/>
      <c r="E35" s="285"/>
      <c r="F35" s="126">
        <f>ROUNDDOWN(IF($C$9=0,0,IF($C$9*$K$4&gt;100,100*F21,$C$9*$K$4*F21)),0)</f>
        <v>100</v>
      </c>
      <c r="G35" s="126">
        <f t="shared" ref="G35:N35" si="28">ROUNDDOWN(IF($C$9=0,0,IF($C$9*$K$4&gt;100,100*G21,$C$9*$K$4*G21)),0)</f>
        <v>100</v>
      </c>
      <c r="H35" s="126">
        <f t="shared" si="28"/>
        <v>100</v>
      </c>
      <c r="I35" s="126">
        <f t="shared" si="28"/>
        <v>100</v>
      </c>
      <c r="J35" s="126">
        <f t="shared" si="28"/>
        <v>200</v>
      </c>
      <c r="K35" s="126">
        <f t="shared" si="28"/>
        <v>200</v>
      </c>
      <c r="L35" s="126">
        <f t="shared" si="28"/>
        <v>200</v>
      </c>
      <c r="M35" s="126">
        <f t="shared" si="28"/>
        <v>200</v>
      </c>
      <c r="N35" s="126">
        <f t="shared" si="28"/>
        <v>300</v>
      </c>
      <c r="O35" s="126">
        <f>ROUNDDOWN(IF($C$9=0,0,IF($C$9*$K$4&gt;100,100*O21,$C$9*$K$4*O21)),0)</f>
        <v>300</v>
      </c>
      <c r="P35" s="48">
        <f>SUM(F35:O35)</f>
        <v>1800</v>
      </c>
      <c r="R35" s="9" t="s">
        <v>110</v>
      </c>
      <c r="S35" s="10">
        <f t="shared" si="18"/>
        <v>100</v>
      </c>
      <c r="T35" s="10">
        <f t="shared" si="19"/>
        <v>200</v>
      </c>
      <c r="U35" s="10">
        <f t="shared" si="20"/>
        <v>300</v>
      </c>
      <c r="V35" s="10">
        <f t="shared" si="21"/>
        <v>400</v>
      </c>
      <c r="W35" s="10">
        <f t="shared" si="22"/>
        <v>600</v>
      </c>
      <c r="X35" s="10">
        <f t="shared" si="23"/>
        <v>800</v>
      </c>
      <c r="Y35" s="10">
        <f t="shared" si="24"/>
        <v>1000</v>
      </c>
      <c r="Z35" s="10">
        <f t="shared" si="25"/>
        <v>1200</v>
      </c>
      <c r="AA35" s="10">
        <f t="shared" si="26"/>
        <v>1500</v>
      </c>
      <c r="AB35" s="10">
        <f t="shared" si="27"/>
        <v>1800</v>
      </c>
    </row>
    <row r="36" spans="1:28" ht="24" customHeight="1" thickBot="1" x14ac:dyDescent="0.45">
      <c r="A36" s="269"/>
      <c r="B36" s="272"/>
      <c r="C36" s="273" t="s">
        <v>21</v>
      </c>
      <c r="D36" s="274"/>
      <c r="E36" s="275"/>
      <c r="F36" s="37">
        <f>SUM(F33:F35)</f>
        <v>190</v>
      </c>
      <c r="G36" s="37">
        <f t="shared" ref="G36:O36" si="29">SUM(G33:G35)</f>
        <v>280</v>
      </c>
      <c r="H36" s="37">
        <f t="shared" si="29"/>
        <v>190</v>
      </c>
      <c r="I36" s="37">
        <f t="shared" si="29"/>
        <v>330</v>
      </c>
      <c r="J36" s="37">
        <f>SUM(J33:J35)</f>
        <v>340</v>
      </c>
      <c r="K36" s="37">
        <f t="shared" si="29"/>
        <v>430</v>
      </c>
      <c r="L36" s="37">
        <f t="shared" si="29"/>
        <v>340</v>
      </c>
      <c r="M36" s="37">
        <f t="shared" si="29"/>
        <v>480</v>
      </c>
      <c r="N36" s="37">
        <f t="shared" si="29"/>
        <v>490</v>
      </c>
      <c r="O36" s="37">
        <f t="shared" si="29"/>
        <v>580</v>
      </c>
      <c r="P36" s="47">
        <f>SUM(F36:O36)</f>
        <v>3650</v>
      </c>
      <c r="R36" s="9" t="s">
        <v>21</v>
      </c>
      <c r="S36" s="10">
        <f t="shared" si="18"/>
        <v>190</v>
      </c>
      <c r="T36" s="10">
        <f t="shared" si="19"/>
        <v>470</v>
      </c>
      <c r="U36" s="10">
        <f t="shared" si="20"/>
        <v>660</v>
      </c>
      <c r="V36" s="10">
        <f t="shared" si="21"/>
        <v>990</v>
      </c>
      <c r="W36" s="10">
        <f t="shared" si="22"/>
        <v>1330</v>
      </c>
      <c r="X36" s="10">
        <f t="shared" si="23"/>
        <v>1760</v>
      </c>
      <c r="Y36" s="10">
        <f t="shared" si="24"/>
        <v>2100</v>
      </c>
      <c r="Z36" s="10">
        <f t="shared" si="25"/>
        <v>2580</v>
      </c>
      <c r="AA36" s="10">
        <f t="shared" si="26"/>
        <v>3070</v>
      </c>
      <c r="AB36" s="10">
        <f t="shared" si="27"/>
        <v>3650</v>
      </c>
    </row>
    <row r="37" spans="1:28" ht="24" customHeight="1" thickTop="1" x14ac:dyDescent="0.4">
      <c r="A37" s="276" t="s">
        <v>55</v>
      </c>
      <c r="B37" s="270" t="s">
        <v>54</v>
      </c>
      <c r="C37" s="286" t="s">
        <v>101</v>
      </c>
      <c r="D37" s="287"/>
      <c r="E37" s="288"/>
      <c r="F37" s="50">
        <f>F33/$H$13</f>
        <v>6.9230769230769234</v>
      </c>
      <c r="G37" s="50">
        <f t="shared" ref="G37:O37" si="30">G33/$H$13</f>
        <v>13.846153846153847</v>
      </c>
      <c r="H37" s="50">
        <f t="shared" si="30"/>
        <v>6.9230769230769234</v>
      </c>
      <c r="I37" s="50">
        <f t="shared" si="30"/>
        <v>13.846153846153847</v>
      </c>
      <c r="J37" s="50">
        <f t="shared" si="30"/>
        <v>6.9230769230769234</v>
      </c>
      <c r="K37" s="50">
        <f t="shared" si="30"/>
        <v>13.846153846153847</v>
      </c>
      <c r="L37" s="50">
        <f t="shared" si="30"/>
        <v>6.9230769230769234</v>
      </c>
      <c r="M37" s="50">
        <f t="shared" si="30"/>
        <v>13.846153846153847</v>
      </c>
      <c r="N37" s="50">
        <f t="shared" si="30"/>
        <v>6.9230769230769234</v>
      </c>
      <c r="O37" s="50">
        <f t="shared" si="30"/>
        <v>13.846153846153847</v>
      </c>
      <c r="P37" s="52">
        <f t="shared" ref="P37:P40" si="31">SUM(F37:O37)</f>
        <v>103.84615384615387</v>
      </c>
      <c r="R37" s="9" t="s">
        <v>108</v>
      </c>
      <c r="S37" s="10">
        <f>F37</f>
        <v>6.9230769230769234</v>
      </c>
      <c r="T37" s="10">
        <f t="shared" ref="T37:AB37" si="32">G37+S37</f>
        <v>20.76923076923077</v>
      </c>
      <c r="U37" s="10">
        <f t="shared" si="32"/>
        <v>27.692307692307693</v>
      </c>
      <c r="V37" s="10">
        <f t="shared" si="32"/>
        <v>41.53846153846154</v>
      </c>
      <c r="W37" s="10">
        <f t="shared" si="32"/>
        <v>48.461538461538467</v>
      </c>
      <c r="X37" s="10">
        <f t="shared" si="32"/>
        <v>62.307692307692314</v>
      </c>
      <c r="Y37" s="10">
        <f t="shared" si="32"/>
        <v>69.230769230769241</v>
      </c>
      <c r="Z37" s="10">
        <f t="shared" si="32"/>
        <v>83.076923076923094</v>
      </c>
      <c r="AA37" s="10">
        <f t="shared" si="32"/>
        <v>90.000000000000014</v>
      </c>
      <c r="AB37" s="10">
        <f t="shared" si="32"/>
        <v>103.84615384615387</v>
      </c>
    </row>
    <row r="38" spans="1:28" ht="24" customHeight="1" x14ac:dyDescent="0.4">
      <c r="A38" s="277"/>
      <c r="B38" s="271"/>
      <c r="C38" s="283" t="s">
        <v>102</v>
      </c>
      <c r="D38" s="284"/>
      <c r="E38" s="285"/>
      <c r="F38" s="37">
        <f t="shared" ref="F38:O38" si="33">F34/$H$13</f>
        <v>0</v>
      </c>
      <c r="G38" s="37">
        <f t="shared" si="33"/>
        <v>0</v>
      </c>
      <c r="H38" s="37">
        <f t="shared" si="33"/>
        <v>0</v>
      </c>
      <c r="I38" s="37">
        <f t="shared" si="33"/>
        <v>3.8461538461538463</v>
      </c>
      <c r="J38" s="37">
        <f t="shared" si="33"/>
        <v>3.8461538461538463</v>
      </c>
      <c r="K38" s="37">
        <f t="shared" si="33"/>
        <v>3.8461538461538463</v>
      </c>
      <c r="L38" s="37">
        <f t="shared" si="33"/>
        <v>3.8461538461538463</v>
      </c>
      <c r="M38" s="37">
        <f t="shared" si="33"/>
        <v>7.6923076923076925</v>
      </c>
      <c r="N38" s="37">
        <f t="shared" si="33"/>
        <v>7.6923076923076925</v>
      </c>
      <c r="O38" s="37">
        <f t="shared" si="33"/>
        <v>7.6923076923076925</v>
      </c>
      <c r="P38" s="16">
        <f t="shared" si="31"/>
        <v>38.46153846153846</v>
      </c>
      <c r="R38" s="9" t="s">
        <v>109</v>
      </c>
      <c r="S38" s="10">
        <f t="shared" ref="S38" si="34">F38</f>
        <v>0</v>
      </c>
      <c r="T38" s="10">
        <f t="shared" ref="T38:T40" si="35">G38+S38</f>
        <v>0</v>
      </c>
      <c r="U38" s="10">
        <f t="shared" ref="U38:U40" si="36">H38+T38</f>
        <v>0</v>
      </c>
      <c r="V38" s="10">
        <f t="shared" ref="V38:V40" si="37">I38+U38</f>
        <v>3.8461538461538463</v>
      </c>
      <c r="W38" s="10">
        <f t="shared" ref="W38:W40" si="38">J38+V38</f>
        <v>7.6923076923076925</v>
      </c>
      <c r="X38" s="10">
        <f t="shared" ref="X38:X40" si="39">K38+W38</f>
        <v>11.538461538461538</v>
      </c>
      <c r="Y38" s="10">
        <f t="shared" ref="Y38:Y40" si="40">L38+X38</f>
        <v>15.384615384615385</v>
      </c>
      <c r="Z38" s="10">
        <f t="shared" ref="Z38:Z40" si="41">M38+Y38</f>
        <v>23.076923076923077</v>
      </c>
      <c r="AA38" s="10">
        <f t="shared" ref="AA38:AA40" si="42">N38+Z38</f>
        <v>30.76923076923077</v>
      </c>
      <c r="AB38" s="10">
        <f t="shared" ref="AB38:AB40" si="43">O38+AA38</f>
        <v>38.46153846153846</v>
      </c>
    </row>
    <row r="39" spans="1:28" ht="24" customHeight="1" x14ac:dyDescent="0.4">
      <c r="A39" s="277"/>
      <c r="B39" s="271"/>
      <c r="C39" s="283" t="s">
        <v>100</v>
      </c>
      <c r="D39" s="284"/>
      <c r="E39" s="285"/>
      <c r="F39" s="37">
        <f>F35/$H$13</f>
        <v>7.6923076923076925</v>
      </c>
      <c r="G39" s="37">
        <f t="shared" ref="G39:O39" si="44">G35/$H$13</f>
        <v>7.6923076923076925</v>
      </c>
      <c r="H39" s="37">
        <f t="shared" si="44"/>
        <v>7.6923076923076925</v>
      </c>
      <c r="I39" s="37">
        <f t="shared" si="44"/>
        <v>7.6923076923076925</v>
      </c>
      <c r="J39" s="37">
        <f t="shared" si="44"/>
        <v>15.384615384615385</v>
      </c>
      <c r="K39" s="37">
        <f t="shared" si="44"/>
        <v>15.384615384615385</v>
      </c>
      <c r="L39" s="37">
        <f t="shared" si="44"/>
        <v>15.384615384615385</v>
      </c>
      <c r="M39" s="37">
        <f t="shared" si="44"/>
        <v>15.384615384615385</v>
      </c>
      <c r="N39" s="37">
        <f t="shared" si="44"/>
        <v>23.076923076923077</v>
      </c>
      <c r="O39" s="37">
        <f t="shared" si="44"/>
        <v>23.076923076923077</v>
      </c>
      <c r="P39" s="48">
        <f t="shared" si="31"/>
        <v>138.46153846153845</v>
      </c>
      <c r="R39" s="9" t="s">
        <v>110</v>
      </c>
      <c r="S39" s="10">
        <f>F39</f>
        <v>7.6923076923076925</v>
      </c>
      <c r="T39" s="10">
        <f t="shared" si="35"/>
        <v>15.384615384615385</v>
      </c>
      <c r="U39" s="10">
        <f t="shared" si="36"/>
        <v>23.076923076923077</v>
      </c>
      <c r="V39" s="10">
        <f t="shared" si="37"/>
        <v>30.76923076923077</v>
      </c>
      <c r="W39" s="10">
        <f t="shared" si="38"/>
        <v>46.153846153846153</v>
      </c>
      <c r="X39" s="10">
        <f t="shared" si="39"/>
        <v>61.53846153846154</v>
      </c>
      <c r="Y39" s="10">
        <f t="shared" si="40"/>
        <v>76.92307692307692</v>
      </c>
      <c r="Z39" s="10">
        <f t="shared" si="41"/>
        <v>92.307692307692307</v>
      </c>
      <c r="AA39" s="10">
        <f t="shared" si="42"/>
        <v>115.38461538461539</v>
      </c>
      <c r="AB39" s="10">
        <f t="shared" si="43"/>
        <v>138.46153846153845</v>
      </c>
    </row>
    <row r="40" spans="1:28" ht="24" customHeight="1" thickBot="1" x14ac:dyDescent="0.45">
      <c r="A40" s="278"/>
      <c r="B40" s="279"/>
      <c r="C40" s="280" t="s">
        <v>21</v>
      </c>
      <c r="D40" s="281"/>
      <c r="E40" s="282"/>
      <c r="F40" s="53">
        <f>SUM(F37:F39)</f>
        <v>14.615384615384617</v>
      </c>
      <c r="G40" s="53">
        <f t="shared" ref="G40:O40" si="45">SUM(G37:G39)</f>
        <v>21.53846153846154</v>
      </c>
      <c r="H40" s="53">
        <f t="shared" si="45"/>
        <v>14.615384615384617</v>
      </c>
      <c r="I40" s="53">
        <f t="shared" si="45"/>
        <v>25.384615384615387</v>
      </c>
      <c r="J40" s="53">
        <f t="shared" si="45"/>
        <v>26.153846153846153</v>
      </c>
      <c r="K40" s="53">
        <f t="shared" si="45"/>
        <v>33.07692307692308</v>
      </c>
      <c r="L40" s="53">
        <f t="shared" si="45"/>
        <v>26.153846153846153</v>
      </c>
      <c r="M40" s="53">
        <f t="shared" si="45"/>
        <v>36.923076923076927</v>
      </c>
      <c r="N40" s="53">
        <f t="shared" si="45"/>
        <v>37.692307692307693</v>
      </c>
      <c r="O40" s="53">
        <f t="shared" si="45"/>
        <v>44.615384615384613</v>
      </c>
      <c r="P40" s="128">
        <f t="shared" si="31"/>
        <v>280.76923076923083</v>
      </c>
      <c r="R40" s="9" t="s">
        <v>21</v>
      </c>
      <c r="S40" s="10">
        <f>F40</f>
        <v>14.615384615384617</v>
      </c>
      <c r="T40" s="10">
        <f t="shared" si="35"/>
        <v>36.15384615384616</v>
      </c>
      <c r="U40" s="10">
        <f t="shared" si="36"/>
        <v>50.769230769230774</v>
      </c>
      <c r="V40" s="10">
        <f t="shared" si="37"/>
        <v>76.15384615384616</v>
      </c>
      <c r="W40" s="10">
        <f t="shared" si="38"/>
        <v>102.30769230769232</v>
      </c>
      <c r="X40" s="10">
        <f t="shared" si="39"/>
        <v>135.38461538461542</v>
      </c>
      <c r="Y40" s="10">
        <f t="shared" si="40"/>
        <v>161.53846153846158</v>
      </c>
      <c r="Z40" s="10">
        <f t="shared" si="41"/>
        <v>198.46153846153851</v>
      </c>
      <c r="AA40" s="10">
        <f t="shared" si="42"/>
        <v>236.15384615384619</v>
      </c>
      <c r="AB40" s="10">
        <f t="shared" si="43"/>
        <v>280.76923076923083</v>
      </c>
    </row>
    <row r="41" spans="1:28" ht="19.5" customHeight="1" x14ac:dyDescent="0.4"/>
    <row r="43" spans="1:28" x14ac:dyDescent="0.4">
      <c r="C43" s="9" t="s">
        <v>27</v>
      </c>
      <c r="D43" s="9"/>
      <c r="E43" s="9"/>
      <c r="F43" s="9">
        <v>1</v>
      </c>
      <c r="G43" s="9">
        <v>1</v>
      </c>
      <c r="H43" s="9">
        <v>1</v>
      </c>
      <c r="I43" s="9">
        <v>1</v>
      </c>
      <c r="J43" s="9">
        <v>1</v>
      </c>
      <c r="K43" s="9">
        <v>1</v>
      </c>
      <c r="L43" s="9">
        <v>1</v>
      </c>
      <c r="M43" s="9">
        <v>1</v>
      </c>
      <c r="N43" s="9">
        <v>1</v>
      </c>
      <c r="O43" s="9">
        <v>1</v>
      </c>
    </row>
  </sheetData>
  <mergeCells count="36">
    <mergeCell ref="A1:Q1"/>
    <mergeCell ref="P16:P17"/>
    <mergeCell ref="A18:E18"/>
    <mergeCell ref="F16:N16"/>
    <mergeCell ref="C21:E21"/>
    <mergeCell ref="B19:B22"/>
    <mergeCell ref="C23:E23"/>
    <mergeCell ref="C24:E24"/>
    <mergeCell ref="B23:B25"/>
    <mergeCell ref="A19:A25"/>
    <mergeCell ref="C25:E25"/>
    <mergeCell ref="C19:E19"/>
    <mergeCell ref="C20:E20"/>
    <mergeCell ref="C22:E22"/>
    <mergeCell ref="C29:E29"/>
    <mergeCell ref="B26:B29"/>
    <mergeCell ref="A26:A32"/>
    <mergeCell ref="B30:B32"/>
    <mergeCell ref="C32:E32"/>
    <mergeCell ref="C31:E31"/>
    <mergeCell ref="C28:E28"/>
    <mergeCell ref="C30:E30"/>
    <mergeCell ref="C26:E26"/>
    <mergeCell ref="C27:E27"/>
    <mergeCell ref="A33:A36"/>
    <mergeCell ref="B33:B36"/>
    <mergeCell ref="C36:E36"/>
    <mergeCell ref="A37:A40"/>
    <mergeCell ref="B37:B40"/>
    <mergeCell ref="C40:E40"/>
    <mergeCell ref="C39:E39"/>
    <mergeCell ref="C35:E35"/>
    <mergeCell ref="C37:E37"/>
    <mergeCell ref="C38:E38"/>
    <mergeCell ref="C33:E33"/>
    <mergeCell ref="C34:E34"/>
  </mergeCells>
  <phoneticPr fontId="4"/>
  <pageMargins left="0.7" right="0.7" top="0.75" bottom="0.75" header="0.3" footer="0.3"/>
  <pageSetup paperSize="9" scale="50" orientation="landscape" r:id="rId1"/>
  <ignoredErrors>
    <ignoredError sqref="Q33 Q35" unlockedFormula="1"/>
    <ignoredError sqref="F22 G22:P22"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22F9A-7FCE-483D-B518-350C56A1D5BF}">
  <sheetPr>
    <pageSetUpPr fitToPage="1"/>
  </sheetPr>
  <dimension ref="A1:H18"/>
  <sheetViews>
    <sheetView view="pageBreakPreview" zoomScaleNormal="100" zoomScaleSheetLayoutView="100" workbookViewId="0">
      <selection sqref="A1:H1"/>
    </sheetView>
  </sheetViews>
  <sheetFormatPr defaultColWidth="9" defaultRowHeight="18.75" x14ac:dyDescent="0.4"/>
  <cols>
    <col min="1" max="1" width="1.5" style="7" customWidth="1"/>
    <col min="2" max="2" width="5.375" style="7" customWidth="1"/>
    <col min="3" max="3" width="28.5" style="7" customWidth="1"/>
    <col min="4" max="4" width="17.375" style="7" customWidth="1"/>
    <col min="5" max="5" width="5.375" style="7" customWidth="1"/>
    <col min="6" max="6" width="28.5" style="7" customWidth="1"/>
    <col min="7" max="7" width="17.375" style="7" customWidth="1"/>
    <col min="8" max="8" width="3.375" style="7" customWidth="1"/>
    <col min="9" max="16384" width="9" style="7"/>
  </cols>
  <sheetData>
    <row r="1" spans="1:8" ht="24" customHeight="1" x14ac:dyDescent="0.4">
      <c r="A1" s="293" t="s">
        <v>86</v>
      </c>
      <c r="B1" s="293"/>
      <c r="C1" s="293"/>
      <c r="D1" s="293"/>
      <c r="E1" s="293"/>
      <c r="F1" s="293"/>
      <c r="G1" s="293"/>
      <c r="H1" s="293"/>
    </row>
    <row r="2" spans="1:8" ht="24" customHeight="1" x14ac:dyDescent="0.4">
      <c r="A2" s="3" t="s">
        <v>90</v>
      </c>
      <c r="B2" s="1"/>
      <c r="C2" s="1"/>
      <c r="D2" s="1"/>
      <c r="E2" s="1"/>
      <c r="F2" s="1"/>
      <c r="G2" s="1"/>
    </row>
    <row r="3" spans="1:8" ht="24" customHeight="1" x14ac:dyDescent="0.4">
      <c r="A3" s="2" t="s">
        <v>82</v>
      </c>
      <c r="B3" s="3"/>
      <c r="C3" s="3"/>
      <c r="D3" s="3"/>
      <c r="E3" s="3"/>
      <c r="F3" s="3"/>
      <c r="G3" s="3"/>
    </row>
    <row r="4" spans="1:8" ht="24" customHeight="1" x14ac:dyDescent="0.4">
      <c r="A4" s="99"/>
      <c r="B4" s="107" t="s">
        <v>92</v>
      </c>
      <c r="C4" s="3"/>
      <c r="D4" s="3"/>
      <c r="E4" s="3"/>
      <c r="F4" s="3"/>
      <c r="G4" s="3"/>
    </row>
    <row r="5" spans="1:8" ht="24" customHeight="1" x14ac:dyDescent="0.4">
      <c r="A5" s="99"/>
      <c r="B5" s="107" t="s">
        <v>87</v>
      </c>
      <c r="C5" s="3"/>
      <c r="D5" s="3"/>
      <c r="E5" s="3"/>
      <c r="F5" s="3"/>
      <c r="G5" s="3"/>
    </row>
    <row r="6" spans="1:8" ht="9" customHeight="1" thickBot="1" x14ac:dyDescent="0.45"/>
    <row r="7" spans="1:8" x14ac:dyDescent="0.4">
      <c r="B7" s="301" t="s">
        <v>122</v>
      </c>
      <c r="C7" s="302"/>
      <c r="D7" s="302"/>
      <c r="E7" s="302" t="s">
        <v>123</v>
      </c>
      <c r="F7" s="302"/>
      <c r="G7" s="303"/>
    </row>
    <row r="8" spans="1:8" ht="37.5" x14ac:dyDescent="0.4">
      <c r="B8" s="100" t="s">
        <v>7</v>
      </c>
      <c r="C8" s="97" t="s">
        <v>8</v>
      </c>
      <c r="D8" s="96" t="s">
        <v>91</v>
      </c>
      <c r="E8" s="96" t="s">
        <v>7</v>
      </c>
      <c r="F8" s="97" t="s">
        <v>8</v>
      </c>
      <c r="G8" s="101" t="s">
        <v>120</v>
      </c>
    </row>
    <row r="9" spans="1:8" x14ac:dyDescent="0.4">
      <c r="B9" s="102">
        <v>1</v>
      </c>
      <c r="C9" s="105" t="str">
        <f>IF(収支計画書!F21="","",収支計画書!F21)</f>
        <v>グループ長</v>
      </c>
      <c r="D9" s="108">
        <v>25000</v>
      </c>
      <c r="E9" s="98">
        <v>1</v>
      </c>
      <c r="F9" s="105" t="str">
        <f>IF(収支計画書!V21="","",収支計画書!V21)</f>
        <v>部長</v>
      </c>
      <c r="G9" s="110">
        <v>25000</v>
      </c>
    </row>
    <row r="10" spans="1:8" x14ac:dyDescent="0.4">
      <c r="B10" s="102">
        <v>2</v>
      </c>
      <c r="C10" s="105" t="str">
        <f>IF(収支計画書!F22="","",収支計画書!F22)</f>
        <v>上席調査役</v>
      </c>
      <c r="D10" s="108">
        <v>25000</v>
      </c>
      <c r="E10" s="98">
        <v>2</v>
      </c>
      <c r="F10" s="105" t="str">
        <f>IF(収支計画書!V22="","",収支計画書!V22)</f>
        <v>調査役</v>
      </c>
      <c r="G10" s="110">
        <v>18000</v>
      </c>
    </row>
    <row r="11" spans="1:8" x14ac:dyDescent="0.4">
      <c r="B11" s="102">
        <v>3</v>
      </c>
      <c r="C11" s="105" t="str">
        <f>IF(収支計画書!F23="","",収支計画書!F23)</f>
        <v>調査役</v>
      </c>
      <c r="D11" s="108">
        <v>18000</v>
      </c>
      <c r="E11" s="98">
        <v>3</v>
      </c>
      <c r="F11" s="105" t="str">
        <f>IF(収支計画書!V23="","",収支計画書!V23)</f>
        <v>調査役</v>
      </c>
      <c r="G11" s="110">
        <v>18000</v>
      </c>
    </row>
    <row r="12" spans="1:8" x14ac:dyDescent="0.4">
      <c r="B12" s="102">
        <v>4</v>
      </c>
      <c r="C12" s="105" t="str">
        <f>IF(収支計画書!F24="","",収支計画書!F24)</f>
        <v>調査役</v>
      </c>
      <c r="D12" s="108">
        <v>18000</v>
      </c>
      <c r="E12" s="98">
        <v>4</v>
      </c>
      <c r="F12" s="105" t="str">
        <f>IF(収支計画書!V24="","",収支計画書!V24)</f>
        <v>非役職者</v>
      </c>
      <c r="G12" s="110">
        <v>15000</v>
      </c>
    </row>
    <row r="13" spans="1:8" x14ac:dyDescent="0.4">
      <c r="B13" s="102">
        <v>5</v>
      </c>
      <c r="C13" s="105" t="str">
        <f>IF(収支計画書!F25="","",収支計画書!F25)</f>
        <v>非役職者</v>
      </c>
      <c r="D13" s="108">
        <v>15000</v>
      </c>
      <c r="E13" s="98">
        <v>5</v>
      </c>
      <c r="F13" s="105" t="str">
        <f>IF(収支計画書!V25="","",収支計画書!V25)</f>
        <v>非役職者</v>
      </c>
      <c r="G13" s="110">
        <v>12000</v>
      </c>
    </row>
    <row r="14" spans="1:8" x14ac:dyDescent="0.4">
      <c r="B14" s="102">
        <v>6</v>
      </c>
      <c r="C14" s="105" t="str">
        <f>IF(収支計画書!F26="","",収支計画書!F26)</f>
        <v>非役職者</v>
      </c>
      <c r="D14" s="108">
        <v>15000</v>
      </c>
      <c r="E14" s="98">
        <v>6</v>
      </c>
      <c r="F14" s="105" t="str">
        <f>IF(収支計画書!V26="","",収支計画書!V26)</f>
        <v/>
      </c>
      <c r="G14" s="110"/>
    </row>
    <row r="15" spans="1:8" x14ac:dyDescent="0.4">
      <c r="B15" s="102">
        <v>7</v>
      </c>
      <c r="C15" s="105" t="str">
        <f>IF(収支計画書!F27="","",収支計画書!F27)</f>
        <v>非役職者</v>
      </c>
      <c r="D15" s="108">
        <v>12000</v>
      </c>
      <c r="E15" s="98">
        <v>7</v>
      </c>
      <c r="F15" s="105" t="str">
        <f>IF(収支計画書!V27="","",収支計画書!V27)</f>
        <v/>
      </c>
      <c r="G15" s="110"/>
    </row>
    <row r="16" spans="1:8" x14ac:dyDescent="0.4">
      <c r="B16" s="102">
        <v>8</v>
      </c>
      <c r="C16" s="105" t="str">
        <f>IF(収支計画書!F28="","",収支計画書!F28)</f>
        <v>非役職者</v>
      </c>
      <c r="D16" s="108">
        <v>8000</v>
      </c>
      <c r="E16" s="98">
        <v>8</v>
      </c>
      <c r="F16" s="105" t="str">
        <f>IF(収支計画書!V28="","",収支計画書!V28)</f>
        <v/>
      </c>
      <c r="G16" s="110"/>
    </row>
    <row r="17" spans="2:7" x14ac:dyDescent="0.4">
      <c r="B17" s="102">
        <v>9</v>
      </c>
      <c r="C17" s="105" t="str">
        <f>IF(収支計画書!F29="","",収支計画書!F29)</f>
        <v/>
      </c>
      <c r="D17" s="108"/>
      <c r="E17" s="98">
        <v>9</v>
      </c>
      <c r="F17" s="105" t="str">
        <f>IF(収支計画書!V29="","",収支計画書!V29)</f>
        <v/>
      </c>
      <c r="G17" s="110"/>
    </row>
    <row r="18" spans="2:7" ht="19.5" thickBot="1" x14ac:dyDescent="0.45">
      <c r="B18" s="103">
        <v>10</v>
      </c>
      <c r="C18" s="106" t="str">
        <f>IF(収支計画書!F30="","",収支計画書!F30)</f>
        <v/>
      </c>
      <c r="D18" s="109"/>
      <c r="E18" s="104">
        <v>10</v>
      </c>
      <c r="F18" s="106" t="str">
        <f>IF(収支計画書!V30="","",収支計画書!V30)</f>
        <v/>
      </c>
      <c r="G18" s="111"/>
    </row>
  </sheetData>
  <mergeCells count="3">
    <mergeCell ref="B7:D7"/>
    <mergeCell ref="E7:G7"/>
    <mergeCell ref="A1:H1"/>
  </mergeCells>
  <phoneticPr fontId="4"/>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B9BB9D-EE1B-4C71-8BD2-3220BC1FFF4B}">
  <sheetPr codeName="Sheet4">
    <pageSetUpPr fitToPage="1"/>
  </sheetPr>
  <dimension ref="A1:AL27"/>
  <sheetViews>
    <sheetView view="pageBreakPreview" zoomScale="60" zoomScaleNormal="53" workbookViewId="0">
      <selection sqref="A1:AG1"/>
    </sheetView>
  </sheetViews>
  <sheetFormatPr defaultColWidth="11.25" defaultRowHeight="18.75" x14ac:dyDescent="0.4"/>
  <cols>
    <col min="1" max="16384" width="11.25" style="12"/>
  </cols>
  <sheetData>
    <row r="1" spans="1:38" ht="24" customHeight="1" x14ac:dyDescent="0.4">
      <c r="A1" s="304" t="s">
        <v>84</v>
      </c>
      <c r="B1" s="304"/>
      <c r="C1" s="304"/>
      <c r="D1" s="304"/>
      <c r="E1" s="304"/>
      <c r="F1" s="304"/>
      <c r="G1" s="304"/>
      <c r="H1" s="304"/>
      <c r="I1" s="304"/>
      <c r="J1" s="304"/>
      <c r="K1" s="304"/>
      <c r="L1" s="304"/>
      <c r="M1" s="304"/>
      <c r="N1" s="304"/>
      <c r="O1" s="304"/>
      <c r="P1" s="304"/>
      <c r="Q1" s="304"/>
      <c r="R1" s="304"/>
      <c r="S1" s="304"/>
      <c r="T1" s="304"/>
      <c r="U1" s="304"/>
      <c r="V1" s="304"/>
      <c r="W1" s="304"/>
      <c r="X1" s="304"/>
      <c r="Y1" s="304"/>
      <c r="Z1" s="304"/>
      <c r="AA1" s="304"/>
      <c r="AB1" s="304"/>
      <c r="AC1" s="304"/>
      <c r="AD1" s="304"/>
      <c r="AE1" s="304"/>
      <c r="AF1" s="304"/>
      <c r="AG1" s="304"/>
      <c r="AH1" s="15"/>
      <c r="AI1" s="15"/>
      <c r="AJ1" s="15"/>
      <c r="AK1" s="15"/>
      <c r="AL1" s="15"/>
    </row>
    <row r="2" spans="1:38" ht="30" customHeight="1" x14ac:dyDescent="0.4">
      <c r="A2" s="18" t="s">
        <v>39</v>
      </c>
      <c r="B2" s="7"/>
      <c r="C2" s="7"/>
      <c r="D2" s="7"/>
      <c r="E2" s="7"/>
      <c r="F2" s="7"/>
      <c r="G2" s="7"/>
      <c r="H2" s="7"/>
      <c r="I2" s="7"/>
      <c r="J2" s="7"/>
      <c r="K2" s="7"/>
      <c r="L2" s="7"/>
      <c r="M2" s="7"/>
      <c r="N2" s="7"/>
      <c r="O2" s="7"/>
      <c r="P2" s="7"/>
      <c r="Q2" s="7"/>
      <c r="R2" s="7"/>
      <c r="S2" s="7"/>
    </row>
    <row r="3" spans="1:38" ht="30" customHeight="1" x14ac:dyDescent="0.4">
      <c r="A3" s="26" t="s">
        <v>22</v>
      </c>
      <c r="B3" s="7"/>
      <c r="C3" s="7"/>
      <c r="D3" s="7"/>
      <c r="E3" s="7"/>
      <c r="F3" s="7"/>
      <c r="G3" s="7"/>
      <c r="H3" s="7"/>
      <c r="I3" s="7"/>
      <c r="J3" s="7"/>
      <c r="K3" s="7"/>
      <c r="L3" s="7"/>
      <c r="M3" s="7"/>
      <c r="N3" s="7"/>
      <c r="O3" s="7"/>
      <c r="P3" s="7"/>
      <c r="Q3" s="7"/>
      <c r="R3" s="7"/>
      <c r="S3" s="7"/>
    </row>
    <row r="4" spans="1:38" ht="31.5" customHeight="1" x14ac:dyDescent="0.4">
      <c r="A4" s="18" t="s">
        <v>56</v>
      </c>
      <c r="B4" s="7"/>
      <c r="C4" s="7"/>
      <c r="D4" s="7"/>
      <c r="E4" s="7"/>
      <c r="F4" s="7"/>
      <c r="G4" s="7"/>
      <c r="H4" s="7"/>
      <c r="I4" s="8"/>
      <c r="J4" s="8"/>
      <c r="K4" s="7"/>
      <c r="L4" s="18" t="s">
        <v>57</v>
      </c>
      <c r="M4" s="7"/>
      <c r="N4" s="7"/>
      <c r="O4" s="7"/>
      <c r="P4" s="7"/>
      <c r="Q4" s="7"/>
      <c r="R4" s="7"/>
      <c r="S4" s="7"/>
      <c r="T4" s="8"/>
      <c r="U4" s="8"/>
      <c r="W4" s="18" t="s">
        <v>58</v>
      </c>
      <c r="X4" s="7"/>
      <c r="Y4" s="7"/>
      <c r="Z4" s="7"/>
      <c r="AB4" s="7"/>
      <c r="AC4" s="7"/>
      <c r="AD4" s="7"/>
      <c r="AE4" s="8"/>
      <c r="AF4" s="8"/>
      <c r="AK4" s="13"/>
      <c r="AL4" s="13"/>
    </row>
    <row r="5" spans="1:38" s="7" customFormat="1" ht="66" customHeight="1" x14ac:dyDescent="0.4">
      <c r="A5" s="305" t="s">
        <v>107</v>
      </c>
      <c r="B5" s="305"/>
      <c r="C5" s="305"/>
      <c r="D5" s="305"/>
      <c r="E5" s="305"/>
      <c r="F5" s="305"/>
      <c r="G5" s="305"/>
      <c r="H5" s="305"/>
      <c r="I5" s="305"/>
      <c r="J5" s="305"/>
      <c r="L5" s="305" t="s">
        <v>107</v>
      </c>
      <c r="M5" s="305"/>
      <c r="N5" s="305"/>
      <c r="O5" s="305"/>
      <c r="P5" s="305"/>
      <c r="Q5" s="305"/>
      <c r="R5" s="305"/>
      <c r="S5" s="305"/>
      <c r="T5" s="305"/>
      <c r="U5" s="305"/>
      <c r="W5" s="305" t="s">
        <v>107</v>
      </c>
      <c r="X5" s="305"/>
      <c r="Y5" s="305"/>
      <c r="Z5" s="305"/>
      <c r="AA5" s="305"/>
      <c r="AB5" s="305"/>
      <c r="AC5" s="305"/>
      <c r="AD5" s="305"/>
      <c r="AE5" s="305"/>
      <c r="AF5" s="305"/>
      <c r="AK5" s="8"/>
      <c r="AL5" s="8"/>
    </row>
    <row r="6" spans="1:38" ht="30" customHeight="1" x14ac:dyDescent="0.4">
      <c r="A6" s="7"/>
      <c r="B6" s="7"/>
      <c r="C6" s="7"/>
      <c r="D6" s="7"/>
      <c r="E6" s="7"/>
      <c r="F6" s="7"/>
      <c r="G6" s="7"/>
      <c r="H6" s="7"/>
      <c r="I6" s="7"/>
      <c r="J6" s="8"/>
      <c r="K6" s="7"/>
      <c r="L6" s="7"/>
      <c r="M6" s="7"/>
      <c r="N6" s="7"/>
      <c r="O6" s="7"/>
      <c r="P6" s="7"/>
      <c r="Q6" s="7"/>
      <c r="R6" s="7"/>
      <c r="S6" s="7"/>
    </row>
    <row r="7" spans="1:38" ht="30" customHeight="1" x14ac:dyDescent="0.4">
      <c r="A7" s="7"/>
      <c r="B7" s="7"/>
      <c r="C7" s="7"/>
      <c r="D7" s="7"/>
      <c r="E7" s="7"/>
      <c r="F7" s="7"/>
      <c r="G7" s="7"/>
      <c r="H7" s="7"/>
      <c r="I7" s="7"/>
      <c r="J7" s="7"/>
      <c r="K7" s="7"/>
      <c r="L7" s="7"/>
      <c r="M7" s="7"/>
      <c r="N7" s="7"/>
      <c r="O7" s="7"/>
      <c r="P7" s="7"/>
      <c r="Q7" s="7"/>
      <c r="R7" s="7"/>
      <c r="S7" s="7"/>
    </row>
    <row r="8" spans="1:38" ht="30" customHeight="1" x14ac:dyDescent="0.4">
      <c r="A8" s="7"/>
      <c r="B8" s="7"/>
      <c r="C8" s="7"/>
      <c r="D8" s="7"/>
      <c r="E8" s="7"/>
      <c r="F8" s="7"/>
      <c r="G8" s="7"/>
      <c r="H8" s="7"/>
      <c r="I8" s="7"/>
      <c r="J8" s="7"/>
      <c r="K8" s="7"/>
      <c r="L8" s="7"/>
      <c r="M8" s="7"/>
      <c r="N8" s="7"/>
      <c r="O8" s="7"/>
      <c r="P8" s="7"/>
      <c r="Q8" s="7"/>
      <c r="R8" s="7"/>
      <c r="S8" s="7"/>
    </row>
    <row r="9" spans="1:38" ht="30" customHeight="1" x14ac:dyDescent="0.4">
      <c r="A9" s="7"/>
      <c r="B9" s="7"/>
      <c r="C9" s="7"/>
      <c r="D9" s="7"/>
      <c r="E9" s="7"/>
      <c r="F9" s="7"/>
      <c r="G9" s="7"/>
      <c r="H9" s="7"/>
      <c r="I9" s="7"/>
      <c r="J9" s="7"/>
      <c r="K9" s="7"/>
      <c r="L9" s="7"/>
      <c r="M9" s="7"/>
      <c r="N9" s="7"/>
      <c r="O9" s="7"/>
      <c r="P9" s="7"/>
      <c r="Q9" s="7"/>
      <c r="R9" s="7"/>
      <c r="S9" s="7"/>
    </row>
    <row r="10" spans="1:38" ht="30" customHeight="1" x14ac:dyDescent="0.4">
      <c r="A10" s="7"/>
      <c r="B10" s="7"/>
      <c r="C10" s="7"/>
      <c r="D10" s="7"/>
      <c r="E10" s="7"/>
      <c r="F10" s="7"/>
      <c r="G10" s="7"/>
      <c r="H10" s="7"/>
      <c r="I10" s="7"/>
      <c r="J10" s="7"/>
      <c r="K10" s="7"/>
      <c r="L10" s="7"/>
      <c r="M10" s="7"/>
      <c r="N10" s="7"/>
      <c r="O10" s="7"/>
      <c r="P10" s="7"/>
      <c r="Q10" s="7"/>
      <c r="R10" s="7"/>
      <c r="S10" s="7"/>
    </row>
    <row r="11" spans="1:38" ht="30" customHeight="1" x14ac:dyDescent="0.4">
      <c r="A11" s="7"/>
      <c r="B11" s="7"/>
      <c r="C11" s="7"/>
      <c r="D11" s="7"/>
      <c r="E11" s="7"/>
      <c r="F11" s="7"/>
      <c r="G11" s="7"/>
      <c r="H11" s="7"/>
      <c r="I11" s="7"/>
      <c r="J11" s="7"/>
      <c r="K11" s="7"/>
      <c r="L11" s="7"/>
      <c r="M11" s="7"/>
      <c r="N11" s="7"/>
      <c r="O11" s="7"/>
      <c r="P11" s="7"/>
      <c r="Q11" s="7"/>
      <c r="R11" s="7"/>
      <c r="S11" s="7"/>
    </row>
    <row r="12" spans="1:38" ht="30" customHeight="1" x14ac:dyDescent="0.4">
      <c r="A12" s="7"/>
      <c r="B12" s="7"/>
      <c r="C12" s="7"/>
      <c r="D12" s="7"/>
      <c r="E12" s="7"/>
      <c r="F12" s="7"/>
      <c r="G12" s="7"/>
      <c r="H12" s="7"/>
      <c r="I12" s="7"/>
      <c r="J12" s="7"/>
      <c r="K12" s="7"/>
      <c r="L12" s="7"/>
      <c r="M12" s="7"/>
      <c r="N12" s="7"/>
      <c r="O12" s="7"/>
      <c r="P12" s="7"/>
      <c r="Q12" s="7"/>
      <c r="R12" s="7"/>
      <c r="S12" s="7"/>
    </row>
    <row r="13" spans="1:38" ht="30" customHeight="1" x14ac:dyDescent="0.4">
      <c r="A13" s="7"/>
      <c r="B13" s="7"/>
      <c r="C13" s="7"/>
      <c r="D13" s="7"/>
      <c r="E13" s="7"/>
      <c r="F13" s="7"/>
      <c r="G13" s="7"/>
      <c r="H13" s="7"/>
      <c r="I13" s="7"/>
      <c r="J13" s="7"/>
      <c r="K13" s="7"/>
      <c r="L13" s="7"/>
      <c r="M13" s="7"/>
      <c r="N13" s="7"/>
      <c r="O13" s="7"/>
      <c r="P13" s="7"/>
      <c r="Q13" s="7"/>
      <c r="R13" s="7"/>
      <c r="S13" s="7"/>
      <c r="AI13" s="14"/>
    </row>
    <row r="14" spans="1:38" ht="30" customHeight="1" x14ac:dyDescent="0.4">
      <c r="A14" s="7"/>
      <c r="B14" s="7"/>
      <c r="C14" s="7"/>
      <c r="D14" s="7"/>
      <c r="E14" s="7"/>
      <c r="F14" s="7"/>
      <c r="G14" s="7"/>
      <c r="H14" s="7"/>
      <c r="I14" s="7"/>
      <c r="J14" s="7"/>
      <c r="K14" s="7"/>
      <c r="L14" s="7"/>
      <c r="M14" s="7"/>
      <c r="N14" s="7"/>
      <c r="O14" s="7"/>
      <c r="P14" s="7"/>
      <c r="Q14" s="7"/>
      <c r="R14" s="7"/>
      <c r="S14" s="7"/>
    </row>
    <row r="15" spans="1:38" ht="30" customHeight="1" x14ac:dyDescent="0.4">
      <c r="A15" s="7"/>
      <c r="B15" s="7"/>
      <c r="C15" s="7"/>
      <c r="D15" s="7"/>
      <c r="E15" s="7"/>
      <c r="F15" s="7"/>
      <c r="G15" s="7"/>
      <c r="H15" s="7"/>
      <c r="I15" s="7"/>
      <c r="J15" s="7"/>
      <c r="K15" s="7"/>
      <c r="L15" s="7"/>
      <c r="M15" s="7"/>
      <c r="N15" s="7"/>
      <c r="O15" s="7"/>
      <c r="P15" s="7"/>
      <c r="Q15" s="7"/>
      <c r="R15" s="7"/>
      <c r="S15" s="7"/>
    </row>
    <row r="16" spans="1:38" ht="30" customHeight="1" x14ac:dyDescent="0.4">
      <c r="A16" s="7"/>
      <c r="B16" s="7"/>
      <c r="C16" s="7"/>
      <c r="D16" s="7"/>
      <c r="E16" s="7"/>
      <c r="F16" s="7"/>
      <c r="G16" s="7"/>
      <c r="H16" s="7"/>
      <c r="I16" s="7"/>
      <c r="J16" s="7"/>
      <c r="K16" s="7"/>
      <c r="L16" s="7"/>
      <c r="M16" s="7"/>
      <c r="N16" s="7"/>
      <c r="O16" s="7"/>
      <c r="P16" s="7"/>
      <c r="Q16" s="7"/>
      <c r="R16" s="7"/>
      <c r="S16" s="7"/>
    </row>
    <row r="17" spans="1:38" ht="30" customHeight="1" x14ac:dyDescent="0.4">
      <c r="A17" s="7"/>
      <c r="B17" s="7"/>
      <c r="C17" s="7"/>
      <c r="D17" s="7"/>
      <c r="E17" s="7"/>
      <c r="F17" s="7"/>
      <c r="G17" s="7"/>
      <c r="H17" s="7"/>
      <c r="I17" s="7"/>
      <c r="J17" s="7"/>
      <c r="K17" s="7"/>
      <c r="L17" s="7"/>
      <c r="M17" s="7"/>
      <c r="N17" s="7"/>
      <c r="O17" s="7"/>
      <c r="P17" s="7"/>
      <c r="Q17" s="7"/>
      <c r="R17" s="11"/>
      <c r="S17" s="7"/>
    </row>
    <row r="18" spans="1:38" ht="30" customHeight="1" x14ac:dyDescent="0.4">
      <c r="A18" s="7"/>
      <c r="B18" s="7"/>
      <c r="C18" s="7"/>
      <c r="D18" s="7"/>
      <c r="E18" s="7"/>
      <c r="F18" s="7"/>
      <c r="G18" s="7"/>
      <c r="H18" s="7"/>
      <c r="I18" s="7"/>
      <c r="J18" s="7"/>
      <c r="K18" s="7"/>
      <c r="L18" s="7"/>
      <c r="M18" s="7"/>
      <c r="N18" s="7"/>
      <c r="O18" s="7"/>
      <c r="P18" s="7"/>
      <c r="Q18" s="7"/>
      <c r="R18" s="7"/>
      <c r="S18" s="7"/>
    </row>
    <row r="19" spans="1:38" ht="30" customHeight="1" x14ac:dyDescent="0.4">
      <c r="A19" s="7"/>
      <c r="B19" s="7"/>
      <c r="C19" s="7"/>
      <c r="D19" s="7"/>
      <c r="E19" s="7"/>
      <c r="F19" s="7"/>
      <c r="G19" s="7"/>
      <c r="H19" s="7"/>
      <c r="I19" s="7"/>
      <c r="J19" s="7"/>
      <c r="K19" s="7"/>
      <c r="L19" s="7"/>
      <c r="M19" s="7"/>
      <c r="N19" s="7"/>
      <c r="O19" s="7"/>
      <c r="P19" s="7"/>
      <c r="Q19" s="7"/>
      <c r="R19" s="7"/>
      <c r="S19" s="7"/>
    </row>
    <row r="20" spans="1:38" ht="30" customHeight="1" x14ac:dyDescent="0.4">
      <c r="A20" s="7"/>
      <c r="B20" s="7"/>
      <c r="C20" s="7"/>
      <c r="D20" s="7"/>
      <c r="E20" s="7"/>
      <c r="F20" s="7"/>
      <c r="G20" s="7"/>
      <c r="H20" s="7"/>
      <c r="I20" s="7"/>
      <c r="J20" s="7"/>
      <c r="K20" s="7"/>
      <c r="L20" s="7"/>
      <c r="M20" s="7"/>
      <c r="N20" s="7"/>
      <c r="O20" s="7"/>
      <c r="P20" s="7"/>
      <c r="Q20" s="7"/>
      <c r="R20" s="7"/>
      <c r="S20" s="7"/>
    </row>
    <row r="21" spans="1:38" ht="30" customHeight="1" x14ac:dyDescent="0.4">
      <c r="A21" s="7"/>
      <c r="B21" s="7"/>
      <c r="C21" s="7"/>
      <c r="D21" s="7"/>
      <c r="E21" s="7"/>
      <c r="F21" s="7"/>
      <c r="G21" s="7"/>
      <c r="H21" s="7"/>
      <c r="I21" s="7"/>
      <c r="J21" s="7"/>
      <c r="K21" s="7"/>
      <c r="L21" s="7"/>
      <c r="M21" s="7"/>
      <c r="N21" s="7"/>
      <c r="O21" s="7"/>
      <c r="P21" s="7"/>
      <c r="Q21" s="7"/>
      <c r="R21" s="7"/>
      <c r="S21" s="7"/>
    </row>
    <row r="22" spans="1:38" ht="30" customHeight="1" x14ac:dyDescent="0.4">
      <c r="A22" s="7"/>
      <c r="B22" s="7"/>
      <c r="C22" s="7"/>
      <c r="D22" s="7"/>
      <c r="E22" s="7"/>
      <c r="F22" s="7"/>
      <c r="G22" s="7"/>
      <c r="H22" s="7"/>
      <c r="I22" s="7"/>
      <c r="J22" s="7"/>
      <c r="K22" s="7"/>
      <c r="L22" s="7"/>
      <c r="M22" s="7"/>
      <c r="N22" s="7"/>
      <c r="O22" s="7"/>
      <c r="P22" s="7"/>
      <c r="Q22" s="7"/>
      <c r="R22" s="7"/>
      <c r="S22" s="7"/>
    </row>
    <row r="23" spans="1:38" ht="30" customHeight="1" x14ac:dyDescent="0.4">
      <c r="A23" s="7"/>
      <c r="B23" s="7"/>
      <c r="C23" s="7"/>
      <c r="D23" s="7"/>
      <c r="E23" s="7"/>
      <c r="F23" s="7"/>
      <c r="G23" s="7"/>
      <c r="H23" s="7"/>
      <c r="I23" s="7"/>
      <c r="J23" s="7"/>
      <c r="K23" s="7"/>
      <c r="L23" s="7"/>
      <c r="M23" s="7"/>
      <c r="N23" s="7"/>
      <c r="O23" s="7"/>
      <c r="P23" s="7"/>
      <c r="Q23" s="7"/>
      <c r="R23" s="7"/>
      <c r="S23" s="7"/>
    </row>
    <row r="24" spans="1:38" ht="30" customHeight="1" x14ac:dyDescent="0.4">
      <c r="A24" s="7"/>
      <c r="B24" s="7"/>
      <c r="C24" s="7"/>
      <c r="D24" s="7"/>
      <c r="E24" s="7"/>
      <c r="F24" s="7"/>
      <c r="G24" s="7"/>
      <c r="H24" s="7"/>
      <c r="I24" s="7"/>
      <c r="J24" s="7"/>
      <c r="K24" s="7"/>
      <c r="L24" s="7"/>
      <c r="M24" s="7"/>
      <c r="N24" s="7"/>
      <c r="O24" s="7"/>
      <c r="P24" s="7"/>
      <c r="Q24" s="7"/>
      <c r="R24" s="7"/>
      <c r="S24" s="7"/>
    </row>
    <row r="25" spans="1:38" ht="30" customHeight="1" x14ac:dyDescent="0.4">
      <c r="A25" s="7"/>
      <c r="B25" s="56" t="s">
        <v>42</v>
      </c>
      <c r="C25" s="7"/>
      <c r="D25" s="7"/>
      <c r="E25" s="7"/>
      <c r="F25" s="7"/>
      <c r="G25" s="7"/>
      <c r="H25" s="7"/>
      <c r="I25" s="7"/>
      <c r="J25" s="7"/>
      <c r="K25" s="7"/>
      <c r="L25" s="7"/>
      <c r="M25" s="7"/>
      <c r="N25" s="7"/>
      <c r="O25" s="7"/>
      <c r="P25" s="7"/>
      <c r="Q25" s="7"/>
      <c r="R25" s="7"/>
      <c r="S25" s="7"/>
    </row>
    <row r="26" spans="1:38" ht="30" customHeight="1" x14ac:dyDescent="0.4">
      <c r="A26" s="7"/>
      <c r="B26" s="7"/>
      <c r="C26" s="7"/>
      <c r="D26" s="7"/>
      <c r="E26" s="7"/>
      <c r="F26" s="7"/>
      <c r="G26" s="7"/>
      <c r="H26" s="7"/>
      <c r="I26" s="7"/>
      <c r="J26" s="7"/>
      <c r="K26" s="7"/>
      <c r="L26" s="7"/>
      <c r="M26" s="7"/>
      <c r="N26" s="7"/>
      <c r="O26" s="7"/>
      <c r="P26" s="7"/>
      <c r="Q26" s="7"/>
      <c r="R26" s="7"/>
      <c r="S26" s="7"/>
      <c r="Z26" s="13"/>
      <c r="AA26" s="13"/>
      <c r="AK26" s="13"/>
      <c r="AL26" s="13"/>
    </row>
    <row r="27" spans="1:38" ht="30" customHeight="1" x14ac:dyDescent="0.4">
      <c r="A27" s="7"/>
      <c r="B27" s="7"/>
      <c r="C27" s="7"/>
      <c r="D27" s="7"/>
      <c r="E27" s="7"/>
      <c r="F27" s="7"/>
      <c r="G27" s="7"/>
      <c r="H27" s="7"/>
      <c r="I27" s="7"/>
      <c r="J27" s="7"/>
      <c r="K27" s="7"/>
      <c r="L27" s="7"/>
      <c r="M27" s="7"/>
      <c r="N27" s="7"/>
      <c r="O27" s="7"/>
      <c r="P27" s="7"/>
      <c r="Q27" s="7"/>
      <c r="R27" s="7"/>
      <c r="S27" s="7"/>
      <c r="Z27" s="13"/>
      <c r="AA27" s="13"/>
      <c r="AK27" s="13"/>
      <c r="AL27" s="13"/>
    </row>
  </sheetData>
  <mergeCells count="4">
    <mergeCell ref="A1:AG1"/>
    <mergeCell ref="A5:J5"/>
    <mergeCell ref="L5:U5"/>
    <mergeCell ref="W5:AF5"/>
  </mergeCells>
  <phoneticPr fontId="4"/>
  <pageMargins left="0.7" right="0.7" top="0.75" bottom="0.75" header="0.3" footer="0.3"/>
  <pageSetup paperSize="9" scale="32" orientation="landscape"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収支計画書</vt:lpstr>
      <vt:lpstr>収支計画書_支援計画詳細</vt:lpstr>
      <vt:lpstr>収支計画書_時間単価テーブル</vt:lpstr>
      <vt:lpstr>【参考】収支計画に係るグラフ</vt:lpstr>
      <vt:lpstr>【参考】収支計画に係るグラフ!Print_Area</vt:lpstr>
      <vt:lpstr>収支計画書!Print_Area</vt:lpstr>
      <vt:lpstr>収支計画書_支援計画詳細!Print_Area</vt:lpstr>
      <vt:lpstr>収支計画書_時間単価テーブル!Print_Area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Sakura Nakadozono</dc:creator>
  <cp:lastModifiedBy>Shin Hanashita (JP)</cp:lastModifiedBy>
  <cp:lastPrinted>2024-02-13T02:36:46Z</cp:lastPrinted>
  <dcterms:created xsi:type="dcterms:W3CDTF">2020-04-14T01:58:47Z</dcterms:created>
  <dcterms:modified xsi:type="dcterms:W3CDTF">2024-02-13T02:36:50Z</dcterms:modified>
</cp:coreProperties>
</file>